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80" documentId="120_S{2AC9BD13-BADA-5192-A53E-5A8FF88502F6}" xr6:coauthVersionLast="47" xr6:coauthVersionMax="47" xr10:uidLastSave="{C72E5D33-7920-48CC-9707-724A88224C7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3" i="5"/>
  <c r="B14" i="5"/>
  <c r="B15" i="5"/>
  <c r="B16"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I6" i="5"/>
  <c r="I7" i="5"/>
  <c r="I8" i="5"/>
  <c r="I9" i="5"/>
  <c r="I10" i="5"/>
  <c r="I11" i="5"/>
  <c r="I12" i="5"/>
  <c r="I13" i="5"/>
  <c r="I14" i="5"/>
  <c r="I15" i="5"/>
  <c r="I16" i="5"/>
  <c r="I17" i="5"/>
  <c r="I18" i="5"/>
  <c r="I19" i="5"/>
  <c r="I20" i="5"/>
  <c r="I21" i="5"/>
  <c r="I22" i="5"/>
  <c r="I23" i="5"/>
  <c r="I24" i="5"/>
  <c r="I25" i="5"/>
  <c r="I26" i="5"/>
  <c r="I27" i="5"/>
  <c r="I28" i="5"/>
  <c r="I29" i="5"/>
  <c r="I30" i="5"/>
  <c r="J6" i="5"/>
  <c r="J7" i="5"/>
  <c r="J8" i="5"/>
  <c r="J9" i="5"/>
  <c r="J10" i="5"/>
  <c r="J11" i="5"/>
  <c r="J12" i="5"/>
  <c r="J13" i="5"/>
  <c r="J14" i="5"/>
  <c r="J15" i="5"/>
  <c r="J16" i="5"/>
  <c r="J17" i="5"/>
  <c r="J18" i="5"/>
  <c r="J19" i="5"/>
  <c r="J20" i="5"/>
  <c r="J21" i="5"/>
  <c r="J22" i="5"/>
  <c r="J23" i="5"/>
  <c r="J24" i="5"/>
  <c r="J25" i="5"/>
  <c r="J26" i="5"/>
  <c r="J27" i="5"/>
  <c r="J28" i="5"/>
  <c r="J29" i="5"/>
  <c r="J30" i="5"/>
  <c r="L6" i="5"/>
  <c r="L7" i="5"/>
  <c r="L8" i="5"/>
  <c r="L9" i="5"/>
  <c r="L10" i="5"/>
  <c r="L11" i="5"/>
  <c r="L12" i="5"/>
  <c r="L13" i="5"/>
  <c r="L14" i="5"/>
  <c r="L15" i="5"/>
  <c r="L16" i="5"/>
  <c r="L17" i="5"/>
  <c r="L18" i="5"/>
  <c r="L19" i="5"/>
  <c r="L20" i="5"/>
  <c r="L21" i="5"/>
  <c r="L22" i="5"/>
  <c r="L23" i="5"/>
  <c r="L24" i="5"/>
  <c r="L25" i="5"/>
  <c r="L26" i="5"/>
  <c r="L27" i="5"/>
  <c r="L28" i="5"/>
  <c r="L29" i="5"/>
  <c r="L3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<sst xmlns="http://schemas.openxmlformats.org/spreadsheetml/2006/main" count="181544" uniqueCount="39149">
  <si>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</si>
  <si>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</si>
  <si>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</si>
  <si>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</si>
  <si>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</si>
  <si>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</si>
  <si>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</si>
  <si>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</si>
  <si>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</si>
  <si>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</si>
  <si>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</si>
  <si>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</si>
  <si>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</si>
  <si>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</si>
  <si>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</si>
  <si>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</si>
  <si>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</si>
  <si>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</si>
  <si>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</si>
  <si>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</si>
  <si>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</si>
  <si>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</si>
  <si>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</si>
  <si>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</si>
  <si>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</si>
  <si>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</si>
  <si>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</si>
  <si>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</si>
  <si>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</si>
  <si>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</si>
  <si>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</si>
  <si>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</si>
  <si>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</si>
  <si>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</si>
  <si>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</si>
  <si>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</si>
  <si>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</si>
  <si>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</si>
  <si>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</si>
  <si>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</si>
  <si>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</si>
  <si>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</si>
  <si>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</si>
  <si>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</si>
  <si>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</si>
  <si>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</si>
  <si>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</si>
  <si>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</si>
  <si>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</si>
  <si>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</si>
  <si>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</si>
  <si>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</si>
  <si>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</si>
  <si>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</si>
  <si>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</si>
  <si>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</si>
  <si>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</si>
  <si>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</si>
  <si>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</si>
  <si>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</si>
  <si>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</si>
  <si>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</si>
  <si>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</si>
  <si>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</si>
  <si>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</si>
  <si>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</si>
  <si>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</si>
  <si>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</si>
  <si>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</si>
  <si>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</si>
  <si>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</si>
  <si>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</si>
  <si>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</si>
  <si>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</si>
  <si>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</si>
  <si>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</si>
  <si>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</si>
  <si>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</si>
  <si>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</si>
  <si>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</si>
  <si>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</si>
  <si>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</si>
  <si>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</si>
  <si>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</si>
  <si>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</si>
  <si>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</si>
  <si>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</si>
  <si>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</si>
  <si>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</si>
  <si>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</si>
  <si>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</si>
  <si>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</si>
  <si>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</si>
  <si>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</si>
  <si>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</si>
  <si>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</si>
  <si>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</si>
  <si>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</si>
  <si>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</si>
  <si>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</si>
  <si>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</si>
  <si>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</si>
  <si>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</si>
  <si>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</si>
  <si>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</si>
  <si>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</si>
  <si>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</si>
  <si>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</si>
  <si>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</si>
  <si>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</si>
  <si>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</si>
  <si>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</si>
  <si>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</si>
  <si>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</si>
  <si>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</si>
  <si>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</si>
  <si>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</si>
  <si>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</si>
  <si>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</si>
  <si>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</si>
  <si>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</si>
  <si>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</si>
  <si>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</si>
  <si>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</si>
  <si>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</si>
  <si>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</si>
  <si>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</si>
  <si>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</si>
  <si>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</si>
  <si>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</si>
  <si>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</si>
  <si>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</si>
  <si>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</si>
  <si>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</si>
  <si>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</si>
  <si>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</si>
  <si>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</si>
  <si>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</si>
  <si>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</si>
  <si>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</si>
  <si>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</si>
  <si>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</si>
  <si>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</si>
  <si>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</si>
  <si>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</si>
  <si>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</si>
  <si>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</si>
  <si>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</si>
  <si>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</si>
  <si>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</si>
  <si>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</si>
  <si>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</si>
  <si>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</si>
  <si>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</si>
  <si>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</si>
  <si>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</si>
  <si>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</si>
  <si>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</si>
  <si>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</si>
  <si>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</si>
  <si>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</si>
  <si>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</si>
  <si>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</si>
  <si>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</si>
  <si>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</si>
  <si>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</si>
  <si>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</si>
  <si>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</si>
  <si>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</si>
  <si>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</si>
  <si>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</si>
  <si>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</si>
  <si>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</si>
  <si>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</si>
  <si>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</si>
  <si>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</si>
  <si>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</si>
  <si>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</si>
  <si>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</si>
  <si>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</si>
  <si>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</si>
  <si>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</si>
  <si>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</si>
  <si>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</si>
  <si>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</si>
  <si>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</si>
  <si>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</si>
  <si>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</si>
  <si>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</si>
  <si>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</si>
  <si>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</si>
  <si>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</si>
  <si>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</si>
  <si>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</si>
  <si>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</si>
  <si>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</si>
  <si>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</si>
  <si>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</si>
  <si>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</si>
  <si>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</si>
  <si>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</si>
  <si>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</si>
  <si>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</si>
  <si>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</si>
  <si>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</si>
  <si>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</si>
  <si>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</si>
  <si>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</si>
  <si>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</si>
  <si>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</si>
  <si>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</si>
  <si>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</si>
  <si>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</si>
  <si>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</si>
  <si>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</si>
  <si>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</si>
  <si>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</si>
  <si>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</si>
  <si>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</si>
  <si>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</si>
  <si>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</si>
  <si>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</si>
  <si>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</si>
  <si>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</si>
  <si>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</si>
  <si>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</si>
  <si>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</si>
  <si>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</si>
  <si>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</si>
  <si>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</si>
  <si>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</si>
  <si>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</si>
  <si>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</si>
  <si>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</si>
  <si>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</si>
  <si>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</si>
  <si>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</si>
  <si>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</si>
  <si>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</si>
  <si>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</si>
  <si>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</si>
  <si>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</si>
  <si>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</si>
  <si>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</si>
  <si>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</si>
  <si>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</si>
  <si>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</si>
  <si>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</si>
  <si>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</si>
  <si>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</si>
  <si>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</si>
  <si>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</si>
  <si>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</si>
  <si>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</si>
  <si>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</si>
  <si>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</si>
  <si>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</si>
  <si>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</si>
  <si>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</si>
  <si>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</si>
  <si>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</si>
  <si>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</si>
  <si>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</si>
  <si>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</si>
  <si>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</si>
  <si>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</si>
  <si>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</si>
  <si>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</si>
  <si>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</si>
  <si>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</si>
  <si>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</si>
  <si>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</si>
  <si>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</si>
  <si>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</si>
  <si>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</si>
  <si>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</si>
  <si>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</si>
  <si>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</si>
  <si>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</si>
  <si>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</si>
  <si>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</si>
  <si>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</si>
  <si>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</si>
  <si>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</si>
  <si>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</si>
  <si>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</si>
  <si>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</si>
  <si>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</si>
  <si>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</si>
  <si>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</si>
  <si>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</si>
  <si>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</si>
  <si>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</si>
  <si>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</si>
  <si>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</si>
  <si>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</si>
  <si>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</si>
  <si>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</si>
  <si>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</si>
  <si>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</si>
  <si>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</si>
  <si>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</si>
  <si>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</si>
  <si>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</si>
  <si>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</si>
  <si>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</si>
  <si>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</si>
  <si>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</si>
  <si>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</si>
  <si>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</si>
  <si>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</si>
  <si>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</si>
  <si>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</si>
  <si>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</si>
  <si>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</si>
  <si>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</si>
  <si>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</si>
  <si>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</si>
  <si>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</si>
  <si>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</si>
  <si>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</si>
  <si>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</si>
  <si>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</si>
  <si>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</si>
  <si>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</si>
  <si>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</si>
  <si>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</si>
  <si>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</si>
  <si>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</si>
  <si>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</si>
  <si>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</si>
  <si>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</si>
  <si>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</si>
  <si>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</si>
  <si>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</si>
  <si>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</si>
  <si>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</si>
  <si>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</si>
  <si>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</si>
  <si>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</si>
  <si>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</si>
  <si>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</si>
  <si>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</si>
  <si>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</si>
  <si>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</si>
  <si>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</si>
  <si>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</si>
  <si>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</si>
  <si>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</si>
  <si>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</si>
  <si>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</si>
  <si>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</si>
  <si>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</si>
  <si>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</si>
  <si>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</si>
  <si>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</si>
  <si>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</si>
  <si>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</si>
  <si>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</si>
  <si>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</si>
  <si>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</si>
  <si>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</si>
  <si>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</si>
  <si>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</si>
  <si>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</si>
  <si>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</si>
  <si>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</si>
  <si>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</si>
  <si>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</si>
  <si>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</si>
  <si>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</si>
  <si>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</si>
  <si>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</si>
  <si>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</si>
  <si>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</si>
  <si>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</si>
  <si>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</si>
  <si>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</si>
  <si>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</si>
  <si>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</si>
  <si>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</si>
  <si>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</si>
  <si>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</si>
  <si>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</si>
  <si>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</si>
  <si>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</si>
  <si>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</si>
  <si>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</si>
  <si>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</si>
  <si>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</si>
  <si>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</si>
  <si>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</si>
  <si>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</si>
  <si>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</si>
  <si>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</si>
  <si>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</si>
  <si>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</si>
  <si>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</si>
  <si>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</si>
  <si>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</si>
  <si>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</si>
  <si>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</si>
  <si>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</si>
  <si>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</si>
  <si>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</si>
  <si>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</si>
  <si>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</si>
  <si>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</si>
  <si>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</si>
  <si>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</si>
  <si>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</si>
  <si>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</si>
  <si>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</si>
  <si>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</si>
  <si>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</si>
  <si>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</si>
  <si>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</si>
  <si>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</si>
  <si>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</si>
  <si>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</si>
  <si>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</si>
  <si>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</si>
  <si>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</si>
  <si>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</si>
  <si>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</si>
  <si>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</si>
  <si>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</si>
  <si>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</si>
  <si>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</si>
  <si>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</si>
  <si>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</si>
  <si>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</si>
  <si>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</si>
  <si>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</si>
  <si>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</si>
  <si>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</si>
  <si>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</si>
  <si>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</si>
  <si>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</si>
  <si>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</si>
  <si>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</si>
  <si>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</si>
  <si>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</si>
  <si>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</si>
  <si>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</si>
  <si>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</si>
  <si>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</si>
  <si>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</si>
  <si>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</si>
  <si>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</si>
  <si>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</si>
  <si>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</si>
  <si>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</si>
  <si>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</si>
  <si>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</si>
  <si>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</si>
  <si>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</si>
  <si>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</si>
  <si>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</si>
  <si>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</si>
  <si>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</si>
  <si>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</si>
  <si>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</si>
  <si>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</si>
  <si>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</si>
  <si>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</si>
  <si>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</si>
  <si>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</si>
  <si>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</si>
  <si>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</si>
  <si>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</si>
  <si>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</si>
  <si>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</si>
  <si>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</si>
  <si>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</si>
  <si>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</si>
  <si>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</si>
  <si>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</si>
  <si>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</si>
  <si>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</si>
  <si>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</si>
  <si>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</si>
  <si>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</si>
  <si>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</si>
  <si>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</si>
  <si>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</si>
  <si>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</si>
  <si>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</si>
  <si>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</si>
  <si>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</si>
  <si>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</si>
  <si>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</si>
  <si>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</si>
  <si>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</si>
  <si>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</si>
  <si>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</si>
  <si>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</si>
  <si>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</si>
  <si>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</si>
  <si>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</si>
  <si>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</si>
  <si>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</si>
  <si>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</si>
  <si>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</si>
  <si>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</si>
  <si>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</si>
  <si>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</si>
  <si>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</si>
  <si>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</si>
  <si>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</si>
  <si>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</si>
  <si>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</si>
  <si>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</si>
  <si>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</si>
  <si>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</si>
  <si>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</si>
  <si>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</si>
  <si>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</si>
  <si>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</si>
  <si>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</si>
  <si>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</si>
  <si>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</si>
  <si>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</si>
  <si>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</si>
  <si>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</si>
  <si>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</si>
  <si>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</si>
  <si>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</si>
  <si>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</si>
  <si>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</si>
  <si>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</si>
  <si>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</si>
  <si>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</si>
  <si>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</si>
  <si>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</si>
  <si>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</si>
  <si>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</si>
  <si>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</si>
  <si>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</si>
  <si>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</si>
  <si>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</si>
  <si>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</si>
  <si>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</si>
  <si>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</si>
  <si>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</si>
  <si>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</si>
  <si>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</si>
  <si>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</si>
  <si>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</si>
  <si>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</si>
  <si>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</si>
  <si>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</si>
  <si>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</si>
  <si>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</si>
  <si>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</si>
  <si>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</si>
  <si>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</si>
  <si>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</si>
  <si>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</si>
  <si>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</si>
  <si>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</si>
  <si>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</si>
  <si>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</si>
  <si>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</si>
  <si>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</si>
  <si>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</si>
  <si>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</si>
  <si>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</si>
  <si>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</si>
  <si>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</si>
  <si>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</si>
  <si>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</si>
  <si>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</si>
  <si>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</si>
  <si>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</si>
  <si>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</si>
  <si>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</si>
  <si>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</si>
  <si>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</si>
  <si>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</si>
  <si>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</si>
  <si>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</si>
  <si>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</si>
  <si>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</si>
  <si>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</si>
  <si>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</si>
  <si>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</si>
  <si>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</si>
  <si>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</si>
  <si>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</si>
  <si>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</si>
  <si>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</si>
  <si>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</si>
  <si>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</si>
  <si>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</si>
  <si>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</si>
  <si>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</si>
  <si>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</si>
  <si>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</si>
  <si>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</si>
  <si>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</si>
  <si>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</si>
  <si>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</si>
  <si>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</si>
  <si>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</si>
  <si>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</si>
  <si>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</si>
  <si>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</si>
  <si>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</si>
  <si>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</si>
  <si>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</si>
  <si>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</si>
  <si>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</si>
  <si>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</si>
  <si>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</si>
  <si>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</si>
  <si>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</si>
  <si>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</si>
  <si>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</si>
  <si>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</si>
  <si>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</si>
  <si>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</si>
  <si>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</si>
  <si>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</si>
  <si>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</si>
  <si>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</si>
  <si>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</si>
  <si>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</si>
  <si>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</si>
  <si>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</si>
  <si>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</si>
  <si>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</si>
  <si>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</si>
  <si>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</si>
  <si>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</si>
  <si>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</si>
  <si>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</si>
  <si>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</si>
  <si>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</si>
  <si>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</si>
  <si>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</si>
  <si>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</si>
  <si>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</si>
  <si>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</si>
  <si>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</si>
  <si>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</si>
  <si>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</si>
  <si>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</si>
  <si>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</si>
  <si>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</si>
  <si>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</si>
  <si>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</si>
  <si>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</si>
  <si>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</si>
  <si>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</si>
  <si>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</si>
  <si>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</si>
  <si>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</si>
  <si>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</si>
  <si>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</si>
  <si>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</si>
  <si>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</si>
  <si>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</si>
  <si>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</si>
  <si>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</si>
  <si>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</si>
  <si>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</si>
  <si>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</si>
  <si>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</si>
  <si>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</si>
  <si>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</si>
  <si>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</si>
  <si>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</si>
  <si>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</si>
  <si>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</si>
  <si>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</si>
  <si>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</si>
  <si>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</si>
  <si>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</si>
  <si>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</si>
  <si>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</si>
  <si>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</si>
  <si>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</si>
  <si>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</si>
  <si>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</si>
  <si>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</si>
  <si>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</si>
  <si>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</si>
  <si>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</si>
  <si>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</si>
  <si>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</si>
  <si>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</si>
  <si>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</si>
  <si>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</si>
  <si>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</si>
  <si>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</si>
  <si>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</si>
  <si>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</si>
  <si>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</si>
  <si>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</si>
  <si>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</si>
  <si>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</si>
  <si>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</si>
  <si>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</si>
  <si>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</si>
  <si>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</si>
  <si>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</si>
  <si>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</si>
  <si>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</si>
  <si>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</si>
  <si>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</si>
  <si>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</si>
  <si>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</si>
  <si>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</si>
  <si>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</si>
  <si>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</si>
  <si>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</si>
  <si>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</si>
  <si>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</si>
  <si>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</si>
  <si>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</si>
  <si>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</si>
  <si>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</si>
  <si>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</si>
  <si>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</si>
  <si>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</si>
  <si>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</si>
  <si>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</si>
  <si>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</si>
  <si>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</si>
  <si>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</si>
  <si>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</si>
  <si>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</si>
  <si>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</si>
  <si>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</si>
  <si>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</si>
  <si>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</si>
  <si>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</si>
  <si>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</si>
  <si>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</si>
  <si>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</si>
  <si>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</si>
  <si>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</si>
  <si>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</si>
  <si>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</si>
  <si>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</si>
  <si>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</si>
  <si>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</si>
  <si>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</si>
  <si>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</si>
  <si>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</si>
  <si>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</si>
  <si>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</si>
  <si>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</si>
  <si>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</si>
  <si>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</si>
  <si>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</si>
  <si>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</si>
  <si>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</si>
  <si>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</si>
  <si>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</si>
  <si>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</si>
  <si>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</si>
  <si>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</si>
  <si>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</si>
  <si>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</si>
  <si>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</si>
  <si>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</si>
  <si>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</si>
  <si>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</si>
  <si>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</si>
  <si>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</si>
  <si>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</si>
  <si>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</si>
  <si>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</si>
  <si>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</si>
  <si>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</si>
  <si>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</si>
  <si>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</si>
  <si>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</si>
  <si>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</si>
  <si>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</si>
  <si>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</si>
  <si>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</si>
  <si>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</si>
  <si>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</si>
  <si>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</si>
  <si>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</si>
  <si>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</si>
  <si>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</si>
  <si>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</si>
  <si>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</si>
  <si>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</si>
  <si>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</si>
  <si>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</si>
  <si>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</si>
  <si>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</si>
  <si>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</si>
  <si>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</si>
  <si>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</si>
  <si>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</si>
  <si>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</si>
  <si>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</si>
  <si>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</si>
  <si>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</si>
  <si>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</si>
  <si>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</si>
  <si>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</si>
  <si>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</si>
  <si>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</si>
  <si>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</si>
  <si>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</si>
  <si>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</si>
  <si>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</si>
  <si>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</si>
  <si>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</si>
  <si>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</si>
  <si>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</si>
  <si>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</si>
  <si>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</si>
  <si>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</si>
  <si>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</si>
  <si>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</si>
  <si>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</si>
  <si>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</si>
  <si>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</si>
  <si>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</si>
  <si>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</si>
  <si>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</si>
  <si>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</si>
  <si>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</si>
  <si>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</si>
  <si>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</si>
  <si>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</si>
  <si>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</si>
  <si>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</si>
  <si>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</si>
  <si>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</si>
  <si>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</si>
  <si>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</si>
  <si>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</si>
  <si>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</si>
  <si>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</si>
  <si>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</si>
  <si>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</si>
  <si>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</si>
  <si>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</si>
  <si>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</si>
  <si>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</si>
  <si>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</si>
  <si>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</si>
  <si>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</si>
  <si>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</si>
  <si>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</si>
  <si>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</si>
  <si>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</si>
  <si>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</si>
  <si>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</si>
  <si>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</si>
  <si>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</si>
  <si>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</si>
  <si>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</si>
  <si>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</si>
  <si>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</si>
  <si>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</si>
  <si>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</si>
  <si>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</si>
  <si>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</si>
  <si>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</si>
  <si>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</si>
  <si>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</si>
  <si>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</si>
  <si>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</si>
  <si>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</si>
  <si>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</si>
  <si>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</si>
  <si>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</si>
  <si>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</si>
  <si>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</si>
  <si>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</si>
  <si>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</si>
  <si>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</si>
  <si>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</si>
  <si>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</si>
  <si>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</si>
  <si>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</si>
  <si>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</si>
  <si>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</si>
  <si>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</si>
  <si>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</si>
  <si>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</si>
  <si>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</si>
  <si>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</si>
  <si>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</si>
  <si>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</si>
  <si>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</si>
  <si>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</si>
  <si>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</si>
  <si>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</si>
  <si>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</si>
  <si>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</si>
  <si>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</si>
  <si>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</si>
  <si>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</si>
  <si>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</si>
  <si>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</si>
  <si>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</si>
  <si>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</si>
  <si>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</si>
  <si>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</si>
  <si>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</si>
  <si>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</si>
  <si>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</si>
  <si>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</si>
  <si>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</si>
  <si>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</si>
  <si>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</si>
  <si>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</si>
  <si>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</si>
  <si>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</si>
  <si>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</si>
  <si>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</si>
  <si>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</si>
  <si>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</si>
  <si>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</si>
  <si>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</si>
  <si>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</si>
  <si>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</si>
  <si>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</si>
  <si>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</si>
  <si>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</si>
  <si>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</si>
  <si>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</si>
  <si>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</si>
  <si>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</si>
  <si>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</si>
  <si>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</si>
  <si>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</si>
  <si>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</si>
  <si>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</si>
  <si>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</si>
  <si>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</si>
  <si>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</si>
  <si>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</si>
  <si>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</si>
  <si>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</si>
  <si>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</si>
  <si>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</si>
  <si>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</si>
  <si>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</si>
  <si>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</si>
  <si>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</si>
  <si>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</si>
  <si>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</si>
  <si>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</si>
  <si>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</si>
  <si>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</si>
  <si>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</si>
  <si>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</si>
  <si>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</si>
  <si>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</si>
  <si>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</si>
  <si>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</si>
  <si>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</si>
  <si>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</si>
  <si>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</si>
  <si>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</si>
  <si>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</si>
  <si>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</si>
  <si>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</si>
  <si>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</si>
  <si>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</si>
  <si>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</si>
  <si>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</si>
  <si>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</si>
  <si>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</si>
  <si>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</si>
  <si>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</si>
  <si>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</si>
  <si>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</si>
  <si>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</si>
  <si>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</si>
  <si>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</si>
  <si>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</si>
  <si>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</si>
  <si>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</si>
  <si>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</si>
  <si>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</si>
  <si>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</si>
  <si>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</si>
  <si>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</si>
  <si>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</si>
  <si>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</si>
  <si>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</si>
  <si>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</si>
  <si>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</si>
  <si>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</si>
  <si>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</si>
  <si>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</si>
  <si>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</si>
  <si>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</si>
  <si>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</si>
  <si>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</si>
  <si>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</si>
  <si>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</si>
  <si>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</si>
  <si>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</si>
  <si>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</si>
  <si>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</si>
  <si>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</si>
  <si>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</si>
  <si>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</si>
  <si>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</si>
  <si>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</si>
  <si>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</si>
  <si>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</si>
  <si>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</si>
  <si>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</si>
  <si>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</si>
  <si>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</si>
  <si>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</si>
  <si>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</si>
  <si>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</si>
  <si>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</si>
  <si>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</si>
  <si>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</si>
  <si>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</si>
  <si>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</si>
  <si>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</si>
  <si>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</si>
  <si>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</si>
  <si>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</si>
  <si>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</si>
  <si>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</si>
  <si>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</si>
  <si>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</si>
  <si>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</si>
  <si>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</si>
  <si>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</si>
  <si>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</si>
  <si>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</si>
  <si>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</si>
  <si>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</si>
  <si>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</si>
  <si>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</si>
  <si>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</si>
  <si>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</si>
  <si>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</si>
  <si>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</si>
  <si>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</si>
  <si>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</si>
  <si>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</si>
  <si>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</si>
  <si>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</si>
  <si>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</si>
  <si>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</si>
  <si>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</si>
  <si>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</si>
  <si>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</si>
  <si>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</si>
  <si>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</si>
  <si>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</si>
  <si>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</si>
  <si>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</si>
  <si>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</si>
  <si>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</si>
  <si>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</si>
  <si>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</si>
  <si>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</si>
  <si>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</si>
  <si>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</si>
  <si>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</si>
  <si>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</si>
  <si>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</si>
  <si>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</si>
  <si>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</si>
  <si>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</si>
  <si>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</si>
  <si>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</si>
  <si>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</si>
  <si>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</si>
  <si>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</si>
  <si>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</si>
  <si>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</si>
  <si>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</si>
  <si>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</si>
  <si>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</si>
  <si>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</si>
  <si>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</si>
  <si>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</si>
  <si>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</si>
  <si>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</si>
  <si>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</si>
  <si>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</si>
  <si>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</si>
  <si>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</si>
  <si>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</si>
  <si>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</si>
  <si>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</si>
  <si>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</si>
  <si>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</si>
  <si>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</si>
  <si>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</si>
  <si>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</si>
  <si>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</si>
  <si>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</si>
  <si>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</si>
  <si>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</si>
  <si>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</si>
  <si>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</si>
  <si>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</si>
  <si>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</si>
  <si>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</si>
  <si>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</si>
  <si>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</si>
  <si>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</si>
  <si>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</si>
  <si>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</si>
  <si>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</si>
  <si>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</si>
  <si>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</si>
  <si>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</si>
  <si>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</si>
  <si>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</si>
  <si>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</si>
  <si>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</si>
  <si>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</si>
  <si>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</si>
  <si>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</si>
  <si>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</si>
  <si>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</si>
  <si>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</si>
  <si>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</si>
  <si>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</si>
  <si>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</si>
  <si>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</si>
  <si>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</si>
  <si>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</si>
  <si>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</si>
  <si>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</si>
  <si>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</si>
  <si>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</si>
  <si>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</si>
  <si>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</si>
  <si>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</si>
  <si>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</si>
  <si>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</si>
  <si>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</si>
  <si>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</si>
  <si>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</si>
  <si>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</si>
  <si>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</si>
  <si>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</si>
  <si>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</si>
  <si>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</si>
  <si>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</si>
  <si>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</si>
  <si>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</si>
  <si>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</si>
  <si>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</si>
  <si>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</si>
  <si>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</si>
  <si>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</si>
  <si>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</si>
  <si>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</si>
  <si>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</si>
  <si>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</si>
  <si>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</si>
  <si>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</si>
  <si>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</si>
  <si>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</si>
  <si>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</si>
  <si>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</si>
  <si>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</si>
  <si>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</si>
  <si>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</si>
  <si>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</si>
  <si>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</si>
  <si>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</si>
  <si>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</si>
  <si>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</si>
  <si>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</si>
  <si>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</si>
  <si>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</si>
  <si>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</si>
  <si>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</si>
  <si>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</si>
  <si>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</si>
  <si>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</si>
  <si>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</si>
  <si>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</si>
  <si>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</si>
  <si>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</si>
  <si>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</si>
  <si>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</si>
  <si>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</si>
  <si>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</si>
  <si>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</si>
  <si>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</si>
  <si>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</si>
  <si>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</si>
  <si>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</si>
  <si>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</si>
  <si>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</si>
  <si>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</si>
  <si>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</si>
  <si>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</si>
  <si>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</si>
  <si>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</si>
  <si>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</si>
  <si>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</si>
  <si>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</si>
  <si>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</si>
  <si>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</si>
  <si>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</si>
  <si>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</si>
  <si>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</si>
  <si>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</si>
  <si>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</si>
  <si>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</si>
  <si>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</si>
  <si>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</si>
  <si>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</si>
  <si>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</si>
  <si>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</si>
  <si>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</si>
  <si>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</si>
  <si>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</si>
  <si>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</si>
  <si>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</si>
  <si>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</si>
  <si>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</si>
  <si>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</si>
  <si>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</si>
  <si>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</si>
  <si>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</si>
  <si>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</si>
  <si>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</si>
  <si>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</si>
  <si>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</si>
  <si>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</si>
  <si>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</si>
  <si>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</si>
  <si>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</si>
  <si>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</si>
  <si>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</si>
  <si>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</si>
  <si>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</si>
  <si>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</si>
  <si>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</si>
  <si>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</si>
  <si>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</si>
  <si>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</si>
  <si>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</si>
  <si>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</si>
  <si>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</si>
  <si>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</si>
  <si>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</si>
  <si>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</si>
  <si>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</si>
  <si>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</si>
  <si>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</si>
  <si>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</si>
  <si>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</si>
  <si>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</si>
  <si>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</si>
  <si>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</si>
  <si>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</si>
  <si>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</si>
  <si>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</si>
  <si>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</si>
  <si>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</si>
  <si>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</si>
  <si>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</si>
  <si>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</si>
  <si>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</si>
  <si>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</si>
  <si>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</si>
  <si>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</si>
  <si>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</si>
  <si>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</si>
  <si>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</si>
  <si>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</si>
  <si>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</si>
  <si>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</si>
  <si>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</si>
  <si>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</si>
  <si>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</si>
  <si>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</si>
  <si>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</si>
  <si>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</si>
  <si>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</si>
  <si>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</si>
  <si>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</si>
  <si>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</si>
  <si>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</si>
  <si>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</si>
  <si>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</si>
  <si>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</si>
  <si>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</si>
  <si>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</si>
  <si>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</si>
  <si>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</si>
  <si>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</si>
  <si>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</si>
  <si>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</si>
  <si>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</si>
  <si>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</si>
  <si>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</si>
  <si>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</si>
  <si>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</si>
  <si>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</si>
  <si>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</si>
  <si>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</si>
  <si>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</si>
  <si>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</si>
  <si>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</si>
  <si>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</si>
  <si>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</si>
  <si>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</si>
  <si>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</si>
  <si>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</si>
  <si>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</si>
  <si>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</si>
  <si>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</si>
  <si>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</si>
  <si>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</si>
  <si>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</si>
  <si>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</si>
  <si>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</si>
  <si>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</si>
  <si>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</si>
  <si>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</si>
  <si>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</si>
  <si>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</si>
  <si>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</si>
  <si>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</si>
  <si>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</si>
  <si>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</si>
  <si>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</si>
  <si>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</si>
  <si>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</si>
  <si>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</si>
  <si>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</si>
  <si>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</si>
  <si>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</si>
  <si>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</si>
  <si>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</si>
  <si>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</si>
  <si>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</si>
  <si>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</si>
  <si>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</si>
  <si>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</si>
  <si>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</si>
  <si>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</si>
  <si>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</si>
  <si>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</si>
  <si>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</si>
  <si>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</si>
  <si>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</si>
  <si>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</si>
  <si>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</si>
  <si>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</si>
  <si>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</si>
  <si>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</si>
  <si>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</si>
  <si>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</si>
  <si>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</si>
  <si>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</si>
  <si>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</si>
  <si>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</si>
  <si>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</si>
  <si>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</si>
  <si>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</si>
  <si>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</si>
  <si>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</si>
  <si>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</si>
  <si>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</si>
  <si>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</si>
  <si>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</si>
  <si>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</si>
  <si>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</si>
  <si>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</si>
  <si>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</si>
  <si>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</si>
  <si>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</si>
  <si>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</si>
  <si>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</si>
  <si>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</si>
  <si>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</si>
  <si>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</si>
  <si>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</si>
  <si>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</si>
  <si>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</si>
  <si>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</si>
  <si>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</si>
  <si>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</si>
  <si>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</si>
  <si>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</si>
  <si>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</si>
  <si>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</si>
  <si>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</si>
  <si>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</si>
  <si>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</si>
  <si>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</si>
  <si>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</si>
  <si>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</si>
  <si>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</si>
  <si>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</si>
  <si>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</si>
  <si>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</si>
  <si>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</si>
  <si>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</si>
  <si>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</si>
  <si>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</si>
  <si>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</si>
  <si>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</si>
  <si>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</si>
  <si>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</si>
  <si>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</si>
  <si>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</si>
  <si>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</si>
  <si>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</si>
  <si>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</si>
  <si>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</si>
  <si>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</si>
  <si>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</si>
  <si>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</si>
  <si>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</si>
  <si>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</si>
  <si>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</si>
  <si>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</si>
  <si>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</si>
  <si>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</si>
  <si>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</si>
  <si>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</si>
  <si>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</si>
  <si>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</si>
  <si>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</si>
  <si>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</si>
  <si>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</si>
  <si>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</si>
  <si>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</si>
  <si>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</si>
  <si>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</si>
  <si>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</si>
  <si>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</si>
  <si>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</si>
  <si>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</si>
  <si>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</si>
  <si>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</si>
  <si>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</si>
  <si>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</si>
  <si>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</si>
  <si>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</si>
  <si>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</si>
  <si>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</si>
  <si>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</si>
  <si>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</si>
  <si>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</si>
  <si>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</si>
  <si>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</si>
  <si>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</si>
  <si>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</si>
  <si>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</si>
  <si>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</si>
  <si>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</si>
  <si>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</si>
  <si>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</si>
  <si>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</si>
  <si>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</si>
  <si>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</si>
  <si>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</si>
  <si>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</si>
  <si>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</si>
  <si>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</si>
  <si>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</si>
  <si>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</si>
  <si>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</si>
  <si>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</si>
  <si>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</si>
  <si>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</si>
  <si>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</si>
  <si>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</si>
  <si>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</si>
  <si>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</si>
  <si>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</si>
  <si>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</si>
  <si>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</si>
  <si>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</si>
  <si>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</si>
  <si>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</si>
  <si>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</si>
  <si>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</si>
  <si>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</si>
  <si>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</si>
  <si>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</si>
  <si>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</si>
  <si>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</si>
  <si>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</si>
  <si>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</si>
  <si>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</si>
  <si>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</si>
  <si>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</si>
  <si>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</si>
  <si>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</si>
  <si>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</si>
  <si>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</si>
  <si>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</si>
  <si>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</si>
  <si>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</si>
  <si>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</si>
  <si>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</si>
  <si>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</si>
  <si>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</si>
  <si>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</si>
  <si>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</si>
  <si>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</si>
  <si>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</si>
  <si>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</si>
  <si>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</si>
  <si>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</si>
  <si>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</si>
  <si>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</si>
  <si>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</si>
  <si>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</si>
  <si>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</si>
  <si>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</si>
  <si>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</si>
  <si>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</si>
  <si>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</si>
  <si>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</si>
  <si>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</si>
  <si>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</si>
  <si>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</si>
  <si>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</si>
  <si>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</si>
  <si>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</si>
  <si>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</si>
  <si>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</si>
  <si>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</si>
  <si>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</si>
  <si>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</si>
  <si>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</si>
  <si>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</si>
  <si>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</si>
  <si>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</si>
  <si>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</si>
  <si>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</si>
  <si>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</si>
  <si>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</si>
  <si>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</si>
  <si>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</si>
  <si>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</si>
  <si>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</si>
  <si>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</si>
  <si>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</si>
  <si>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</si>
  <si>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</si>
  <si>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</si>
  <si>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</si>
  <si>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</si>
  <si>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</si>
  <si>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</si>
  <si>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</si>
  <si>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</si>
  <si>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</si>
  <si>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</si>
  <si>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</si>
  <si>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</si>
  <si>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</si>
  <si>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</si>
  <si>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</si>
  <si>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</si>
  <si>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</si>
  <si>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</si>
  <si>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</si>
  <si>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</si>
  <si>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</si>
  <si>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</si>
  <si>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</si>
  <si>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</si>
  <si>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</si>
  <si>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</si>
  <si>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</si>
  <si>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</si>
  <si>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</si>
  <si>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</si>
  <si>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</si>
  <si>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</si>
  <si>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</si>
  <si>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</si>
  <si>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</si>
  <si>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</si>
  <si>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</si>
  <si>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</si>
  <si>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</si>
  <si>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</si>
  <si>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</si>
  <si>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</si>
  <si>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</si>
  <si>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</si>
  <si>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</si>
  <si>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</si>
  <si>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</si>
  <si>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</si>
  <si>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</si>
  <si>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</si>
  <si>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</si>
  <si>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</si>
  <si>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</si>
  <si>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</si>
  <si>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</si>
  <si>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</si>
  <si>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</si>
  <si>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</si>
  <si>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</si>
  <si>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</si>
  <si>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</si>
  <si>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</si>
  <si>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</si>
  <si>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</si>
  <si>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</si>
  <si>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</si>
  <si>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</si>
  <si>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</si>
  <si>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</si>
  <si>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</si>
  <si>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</si>
  <si>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</si>
  <si>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</si>
  <si>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</si>
  <si>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</si>
  <si>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</si>
  <si>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</si>
  <si>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</si>
  <si>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</si>
  <si>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</si>
  <si>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</si>
  <si>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</si>
  <si>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</si>
  <si>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</si>
  <si>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</si>
  <si>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</si>
  <si>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</si>
  <si>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</si>
  <si>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</si>
  <si>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</si>
  <si>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</si>
  <si>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</si>
  <si>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</si>
  <si>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</si>
  <si>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</si>
  <si>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</si>
  <si>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</si>
  <si>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</si>
  <si>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</si>
  <si>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</si>
  <si>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</si>
  <si>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</si>
  <si>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</si>
  <si>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</si>
  <si>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</si>
  <si>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</si>
  <si>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</si>
  <si>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</si>
  <si>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</si>
  <si>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</si>
  <si>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</si>
  <si>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</si>
  <si>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</si>
  <si>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</si>
  <si>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</si>
  <si>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</si>
  <si>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</si>
  <si>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</si>
  <si>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</si>
  <si>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</si>
  <si>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</si>
  <si>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</si>
  <si>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</si>
  <si>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</si>
  <si>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</si>
  <si>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</si>
  <si>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</si>
  <si>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</si>
  <si>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</si>
  <si>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</si>
  <si>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</si>
  <si>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</si>
  <si>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</si>
  <si>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</si>
  <si>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</si>
  <si>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</si>
  <si>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</si>
  <si>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</si>
  <si>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</si>
  <si>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</si>
  <si>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</si>
  <si>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</si>
  <si>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</si>
  <si>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</si>
  <si>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</si>
  <si>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</si>
  <si>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</si>
  <si>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</si>
  <si>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</si>
  <si>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</si>
  <si>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</si>
  <si>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</si>
  <si>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</si>
  <si>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</si>
  <si>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</si>
  <si>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</si>
  <si>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</si>
  <si>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</si>
  <si>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</si>
  <si>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</si>
  <si>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</si>
  <si>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</si>
  <si>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</si>
  <si>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</si>
  <si>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</si>
  <si>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</si>
  <si>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</si>
  <si>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</si>
  <si>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</si>
  <si>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</si>
  <si>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</si>
  <si>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</si>
  <si>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</si>
  <si>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</si>
  <si>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</si>
  <si>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</si>
  <si>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</si>
  <si>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</si>
  <si>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</si>
  <si>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</si>
  <si>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</si>
  <si>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</si>
  <si>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</si>
  <si>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</si>
  <si>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</si>
  <si>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</si>
  <si>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</si>
  <si>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</si>
  <si>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</si>
  <si>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</si>
  <si>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</si>
  <si>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</si>
  <si>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</si>
  <si>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</si>
  <si>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</si>
  <si>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</si>
  <si>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</si>
  <si>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</si>
  <si>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</si>
  <si>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</si>
  <si>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</si>
  <si>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</si>
  <si>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</si>
  <si>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</si>
  <si>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</si>
  <si>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</si>
  <si>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</si>
  <si>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</si>
  <si>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</si>
  <si>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</si>
  <si>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</si>
  <si>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</si>
  <si>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</si>
  <si>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</si>
  <si>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</si>
  <si>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</si>
  <si>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</si>
  <si>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</si>
  <si>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</si>
  <si>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</si>
  <si>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</si>
  <si>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</si>
  <si>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</si>
  <si>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</si>
  <si>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</si>
  <si>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</si>
  <si>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</si>
  <si>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</si>
  <si>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</si>
  <si>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</si>
  <si>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</si>
  <si>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</si>
  <si>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</si>
  <si>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</si>
  <si>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</si>
  <si>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</si>
  <si>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</si>
  <si>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</si>
  <si>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</si>
  <si>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</si>
  <si>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</si>
  <si>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</si>
  <si>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</si>
  <si>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</si>
  <si>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</si>
  <si>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</si>
  <si>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</si>
  <si>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</si>
  <si>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</si>
  <si>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</si>
  <si>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</si>
  <si>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</si>
  <si>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</si>
  <si>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</si>
  <si>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</si>
  <si>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</si>
  <si>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</si>
  <si>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</si>
  <si>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</si>
  <si>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</si>
  <si>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</si>
  <si>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</si>
  <si>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</si>
  <si>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</si>
  <si>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</si>
  <si>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</si>
  <si>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</si>
  <si>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</si>
  <si>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</si>
  <si>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</si>
  <si>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</si>
  <si>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</si>
  <si>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</si>
  <si>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</si>
  <si>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</si>
  <si>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</si>
  <si>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</si>
  <si>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</si>
  <si>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</si>
  <si>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</si>
  <si>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</si>
  <si>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</si>
  <si>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</si>
  <si>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</si>
  <si>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</si>
  <si>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</si>
  <si>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</si>
  <si>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</si>
  <si>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</si>
  <si>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</si>
  <si>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</si>
  <si>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</si>
  <si>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</si>
  <si>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</si>
  <si>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</si>
  <si>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</si>
  <si>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</si>
  <si>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</si>
  <si>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</si>
  <si>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</si>
  <si>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</si>
  <si>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</si>
  <si>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</si>
  <si>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</si>
  <si>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</si>
  <si>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</si>
  <si>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</si>
  <si>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</si>
  <si>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</si>
  <si>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</si>
  <si>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</si>
  <si>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</si>
  <si>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</si>
  <si>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</si>
  <si>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</si>
  <si>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</si>
  <si>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</si>
  <si>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</si>
  <si>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</si>
  <si>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</si>
  <si>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</si>
  <si>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</si>
  <si>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</si>
  <si>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</si>
  <si>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</si>
  <si>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</si>
  <si>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</si>
  <si>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</si>
  <si>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</si>
  <si>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</si>
  <si>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</si>
  <si>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</si>
  <si>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</si>
  <si>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</si>
  <si>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</si>
  <si>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</si>
  <si>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</si>
  <si>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</si>
  <si>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</si>
  <si>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</si>
  <si>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</si>
  <si>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</si>
  <si>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</si>
  <si>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</si>
  <si>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</si>
  <si>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</si>
  <si>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</si>
  <si>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</si>
  <si>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</si>
  <si>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</si>
  <si>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</si>
  <si>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</si>
  <si>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</si>
  <si>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</si>
  <si>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</si>
  <si>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</si>
  <si>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</si>
  <si>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</si>
  <si>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</si>
  <si>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</si>
  <si>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</si>
  <si>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</si>
  <si>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</si>
  <si>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</si>
  <si>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</si>
  <si>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</si>
  <si>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</si>
  <si>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</si>
  <si>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</si>
  <si>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</si>
  <si>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</si>
  <si>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</si>
  <si>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</si>
  <si>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</si>
  <si>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</si>
  <si>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</si>
  <si>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</si>
  <si>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</si>
  <si>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</si>
  <si>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</si>
  <si>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</si>
  <si>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</si>
  <si>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</si>
  <si>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</si>
  <si>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</si>
  <si>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</si>
  <si>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</si>
  <si>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</si>
  <si>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</si>
  <si>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</si>
  <si>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</si>
  <si>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</si>
  <si>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</si>
  <si>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</si>
  <si>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</si>
  <si>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</si>
  <si>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</si>
  <si>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</si>
  <si>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</si>
  <si>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</si>
  <si>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</si>
  <si>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</si>
  <si>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</si>
  <si>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</si>
  <si>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</si>
  <si>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</si>
  <si>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</si>
  <si>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</si>
  <si>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</si>
  <si>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</si>
  <si>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</si>
  <si>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</si>
  <si>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</si>
  <si>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</si>
  <si>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</si>
  <si>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</si>
  <si>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</si>
  <si>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</si>
  <si>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</si>
  <si>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</si>
  <si>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</si>
  <si>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</si>
  <si>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</si>
  <si>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</si>
  <si>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</si>
  <si>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</si>
  <si>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</si>
  <si>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</si>
  <si>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</si>
  <si>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</si>
  <si>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</si>
  <si>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</si>
  <si>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</si>
  <si>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</si>
  <si>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</si>
  <si>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</si>
  <si>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</si>
  <si>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</si>
  <si>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</si>
  <si>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</si>
  <si>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</si>
  <si>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</si>
  <si>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</si>
  <si>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</si>
  <si>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</si>
  <si>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</si>
  <si>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</si>
  <si>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</si>
  <si>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</si>
  <si>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</si>
  <si>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</si>
  <si>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</si>
  <si>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</si>
  <si>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</si>
  <si>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</si>
  <si>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</si>
  <si>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</si>
  <si>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</si>
  <si>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</si>
  <si>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</si>
  <si>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</si>
  <si>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</si>
  <si>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</si>
  <si>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</si>
  <si>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</si>
  <si>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</si>
  <si>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</si>
  <si>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</si>
  <si>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</si>
  <si>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</si>
  <si>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</si>
  <si>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</si>
  <si>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</si>
  <si>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</si>
  <si>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</si>
  <si>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</si>
  <si>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</si>
  <si>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</si>
  <si>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</si>
  <si>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</si>
  <si>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</si>
  <si>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</si>
  <si>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</si>
  <si>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</si>
  <si>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</si>
  <si>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</si>
  <si>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</si>
  <si>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</si>
  <si>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</si>
  <si>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</si>
  <si>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</si>
  <si>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</si>
  <si>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</si>
  <si>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</si>
  <si>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</si>
  <si>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</si>
  <si>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</si>
  <si>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</si>
  <si>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</si>
  <si>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</si>
  <si>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</si>
  <si>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</si>
  <si>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</si>
  <si>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</si>
  <si>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</si>
  <si>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</si>
  <si>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</si>
  <si>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</si>
  <si>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</si>
  <si>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</si>
  <si>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</si>
  <si>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</si>
  <si>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</si>
  <si>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</si>
  <si>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</si>
  <si>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</si>
  <si>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</si>
  <si>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</si>
  <si>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</si>
  <si>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</si>
  <si>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</si>
  <si>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</si>
  <si>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</si>
  <si>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</si>
  <si>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</si>
  <si>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</si>
  <si>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</si>
  <si>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</si>
  <si>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</si>
  <si>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</si>
  <si>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</si>
  <si>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</si>
  <si>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</si>
  <si>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</si>
  <si>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</si>
  <si>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</si>
  <si>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</si>
  <si>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</si>
  <si>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</si>
  <si>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</si>
  <si>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</si>
  <si>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</si>
  <si>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</si>
  <si>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</si>
  <si>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</si>
  <si>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</si>
  <si>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</si>
  <si>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</si>
  <si>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</si>
  <si>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</si>
  <si>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</si>
  <si>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</si>
  <si>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</si>
  <si>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</si>
  <si>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</si>
  <si>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</si>
  <si>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</si>
  <si>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</si>
  <si>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</si>
  <si>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</si>
  <si>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</si>
  <si>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</si>
  <si>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</si>
  <si>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</si>
  <si>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</si>
  <si>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</si>
  <si>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</si>
  <si>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</si>
  <si>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</si>
  <si>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</si>
  <si>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</si>
  <si>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</si>
  <si>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</si>
  <si>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</si>
  <si>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</si>
  <si>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</si>
  <si>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</si>
  <si>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</si>
  <si>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</si>
  <si>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</si>
  <si>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</si>
  <si>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</si>
  <si>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</si>
  <si>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</si>
  <si>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</si>
  <si>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</si>
  <si>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</si>
  <si>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</si>
  <si>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</si>
  <si>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</si>
  <si>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</si>
  <si>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</si>
  <si>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</si>
  <si>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</si>
  <si>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</si>
  <si>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</si>
  <si>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</si>
  <si>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</si>
  <si>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</si>
  <si>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</si>
  <si>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</si>
  <si>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</si>
  <si>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</si>
  <si>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</si>
  <si>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</si>
  <si>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</si>
  <si>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</si>
  <si>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</si>
  <si>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</si>
  <si>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</si>
  <si>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</si>
  <si>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</si>
  <si>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</si>
  <si>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</si>
  <si>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</si>
  <si>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</si>
  <si>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</si>
  <si>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</si>
  <si>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</si>
  <si>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</si>
  <si>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</si>
  <si>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</si>
  <si>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</si>
  <si>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</si>
  <si>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</si>
  <si>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</si>
  <si>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</si>
  <si>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</si>
  <si>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</si>
  <si>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</si>
  <si>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</si>
  <si>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</si>
  <si>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</si>
  <si>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</si>
  <si>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</si>
  <si>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</si>
  <si>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</si>
  <si>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</si>
  <si>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</si>
  <si>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</si>
  <si>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</si>
  <si>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</si>
  <si>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</si>
  <si>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</si>
  <si>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</si>
  <si>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</si>
  <si>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</si>
  <si>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</si>
  <si>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</si>
  <si>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</si>
  <si>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</si>
  <si>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</si>
  <si>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</si>
  <si>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</si>
  <si>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</si>
  <si>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</si>
  <si>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</si>
  <si>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</si>
  <si>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</si>
  <si>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</si>
  <si>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</si>
  <si>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</si>
  <si>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</si>
  <si>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</si>
  <si>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</si>
  <si>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</si>
  <si>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</si>
  <si>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</si>
  <si>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</si>
  <si>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</si>
  <si>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</si>
  <si>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</si>
  <si>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</si>
  <si>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</si>
  <si>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</si>
  <si>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</si>
  <si>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</si>
  <si>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</si>
  <si>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</si>
  <si>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</si>
  <si>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</si>
  <si>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</si>
  <si>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</si>
  <si>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</si>
  <si>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</si>
  <si>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</si>
  <si>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</si>
  <si>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</si>
  <si>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</si>
  <si>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</si>
  <si>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</si>
  <si>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</si>
  <si>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</si>
  <si>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</si>
  <si>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</si>
  <si>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</si>
  <si>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</si>
  <si>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</si>
  <si>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</si>
  <si>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</si>
  <si>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</si>
  <si>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</si>
  <si>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</si>
  <si>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</si>
  <si>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</si>
  <si>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</si>
  <si>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</si>
  <si>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</si>
  <si>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</si>
  <si>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</si>
  <si>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</si>
  <si>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</si>
  <si>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</si>
  <si>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</si>
  <si>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</si>
  <si>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</si>
  <si>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</si>
  <si>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</si>
  <si>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</si>
  <si>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</si>
  <si>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</si>
  <si>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</si>
  <si>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</si>
  <si>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</si>
  <si>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</si>
  <si>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</si>
  <si>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</si>
  <si>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</si>
  <si>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</si>
  <si>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</si>
  <si>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</si>
  <si>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</si>
  <si>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</si>
  <si>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</si>
  <si>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</si>
  <si>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</si>
  <si>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</si>
  <si>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</si>
  <si>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</si>
  <si>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</si>
  <si>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</si>
  <si>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</si>
  <si>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</si>
  <si>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</si>
  <si>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</si>
  <si>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</si>
  <si>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</si>
  <si>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</si>
  <si>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</si>
  <si>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</si>
  <si>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</si>
  <si>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</si>
  <si>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</si>
  <si>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</si>
  <si>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</si>
  <si>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</si>
  <si>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</si>
  <si>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</si>
  <si>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</si>
  <si>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</si>
  <si>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</si>
  <si>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</si>
  <si>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</si>
  <si>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</si>
  <si>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</si>
  <si>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</si>
  <si>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</si>
  <si>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</si>
  <si>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</si>
  <si>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</si>
  <si>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</si>
  <si>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</si>
  <si>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</si>
  <si>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</si>
  <si>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</si>
  <si>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</si>
  <si>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</si>
  <si>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</si>
  <si>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</si>
  <si>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</si>
  <si>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</si>
  <si>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</si>
  <si>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</si>
  <si>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</si>
  <si>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</si>
  <si>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</si>
  <si>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</si>
  <si>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</si>
  <si>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</si>
  <si>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</si>
  <si>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</si>
  <si>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</si>
  <si>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</si>
  <si>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</si>
  <si>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</si>
  <si>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</si>
  <si>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</si>
  <si>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</si>
  <si>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</si>
  <si>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</si>
  <si>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</si>
  <si>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</si>
  <si>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</si>
  <si>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</si>
  <si>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</si>
  <si>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</si>
  <si>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</si>
  <si>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</si>
  <si>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</si>
  <si>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</si>
  <si>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</si>
  <si>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</si>
  <si>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</si>
  <si>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</si>
  <si>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</si>
  <si>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</si>
  <si>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</si>
  <si>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</si>
  <si>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</si>
  <si>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</si>
  <si>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</si>
  <si>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</si>
  <si>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</si>
  <si>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</si>
  <si>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</si>
  <si>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</si>
  <si>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</si>
  <si>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</si>
  <si>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</si>
  <si>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</si>
  <si>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</si>
  <si>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</si>
  <si>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</si>
  <si>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</si>
  <si>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</si>
  <si>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</si>
  <si>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</si>
  <si>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</si>
  <si>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</si>
  <si>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</si>
  <si>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</si>
  <si>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</si>
  <si>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</si>
  <si>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</si>
  <si>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</si>
  <si>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</si>
  <si>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</si>
  <si>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</si>
  <si>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</si>
  <si>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</si>
  <si>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</si>
  <si>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</si>
  <si>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</si>
  <si>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</si>
  <si>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</si>
  <si>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</si>
  <si>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</si>
  <si>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</si>
  <si>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</si>
  <si>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</si>
  <si>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</si>
  <si>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</si>
  <si>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</si>
  <si>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</si>
  <si>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</si>
  <si>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</si>
  <si>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</si>
  <si>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</si>
  <si>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</si>
  <si>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</si>
  <si>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</si>
  <si>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</si>
  <si>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</si>
  <si>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</si>
  <si>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</si>
  <si>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</si>
  <si>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</si>
  <si>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</si>
  <si>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</si>
  <si>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</si>
  <si>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</si>
  <si>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</si>
  <si>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</si>
  <si>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</si>
  <si>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</si>
  <si>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</si>
  <si>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</si>
  <si>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</si>
  <si>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</si>
  <si>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</si>
  <si>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</si>
  <si>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</si>
  <si>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</si>
  <si>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</si>
  <si>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</si>
  <si>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</si>
  <si>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</si>
  <si>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</si>
  <si>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</si>
  <si>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</si>
  <si>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</si>
  <si>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</si>
  <si>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</si>
  <si>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</si>
  <si>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</si>
  <si>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</si>
  <si>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</si>
  <si>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</si>
  <si>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</si>
  <si>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</si>
  <si>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</si>
  <si>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</si>
  <si>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</si>
  <si>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</si>
  <si>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</si>
  <si>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</si>
  <si>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</si>
  <si>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</si>
  <si>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</si>
  <si>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</si>
  <si>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</si>
  <si>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</si>
  <si>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</si>
  <si>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</si>
  <si>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</si>
  <si>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</si>
  <si>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</si>
  <si>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</si>
  <si>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</si>
  <si>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</si>
  <si>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</si>
  <si>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</si>
  <si>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</si>
  <si>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</si>
  <si>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</si>
  <si>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</si>
  <si>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</si>
  <si>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</si>
  <si>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</si>
  <si>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</si>
  <si>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</si>
  <si>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</si>
  <si>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</si>
  <si>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</si>
  <si>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</si>
  <si>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</si>
  <si>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</si>
  <si>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</si>
  <si>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</si>
  <si>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</si>
  <si>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</si>
  <si>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</si>
  <si>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</si>
  <si>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</si>
  <si>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</si>
  <si>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</si>
  <si>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</si>
  <si>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</si>
  <si>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</si>
  <si>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</si>
  <si>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</si>
  <si>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</si>
  <si>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</si>
  <si>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</si>
  <si>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</si>
  <si>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</si>
  <si>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</si>
  <si>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</si>
  <si>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</si>
  <si>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</si>
  <si>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</si>
  <si>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</si>
  <si>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</si>
  <si>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</si>
  <si>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</si>
  <si>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</si>
  <si>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</si>
  <si>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</si>
  <si>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</si>
  <si>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</si>
  <si>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</si>
  <si>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</si>
  <si>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</si>
  <si>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</si>
  <si>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</si>
  <si>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</si>
  <si>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</si>
  <si>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</si>
  <si>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</si>
  <si>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</si>
  <si>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</si>
  <si>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</si>
  <si>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</si>
  <si>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</si>
  <si>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</si>
  <si>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</si>
  <si>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</si>
  <si>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</si>
  <si>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</si>
  <si>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</si>
  <si>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</si>
  <si>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</si>
  <si>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</si>
  <si>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</si>
  <si>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</si>
  <si>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</si>
  <si>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</si>
  <si>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</si>
  <si>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</si>
  <si>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</si>
  <si>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</si>
  <si>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</si>
  <si>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</si>
  <si>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</si>
  <si>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</si>
  <si>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</si>
  <si>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</si>
  <si>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</si>
  <si>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</si>
  <si>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</si>
  <si>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</si>
  <si>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</si>
  <si>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</si>
  <si>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</si>
  <si>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</si>
  <si>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</si>
  <si>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</si>
  <si>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</si>
  <si>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</si>
  <si>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</si>
  <si>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</si>
  <si>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</si>
  <si>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</si>
  <si>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</si>
  <si>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</si>
  <si>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</si>
  <si>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</si>
  <si>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</si>
  <si>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</si>
  <si>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</si>
  <si>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</si>
  <si>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</si>
  <si>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</si>
  <si>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</si>
  <si>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</si>
  <si>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</si>
  <si>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</si>
  <si>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</si>
  <si>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</si>
  <si>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</si>
  <si>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</si>
  <si>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</si>
  <si>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</si>
  <si>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</si>
  <si>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</si>
  <si>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</si>
  <si>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</si>
  <si>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</si>
  <si>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</si>
  <si>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</si>
  <si>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</si>
  <si>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</si>
  <si>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</si>
  <si>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</si>
  <si>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</si>
  <si>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</si>
  <si>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</si>
  <si>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</si>
  <si>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</si>
  <si>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</si>
  <si>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</si>
  <si>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</si>
  <si>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</si>
  <si>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</si>
  <si>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</si>
  <si>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</si>
  <si>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</si>
  <si>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</si>
  <si>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</si>
  <si>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</si>
  <si>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</si>
  <si>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</si>
  <si>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</si>
  <si>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</si>
  <si>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</si>
  <si>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</si>
  <si>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</si>
  <si>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</si>
  <si>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</si>
  <si>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</si>
  <si>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</si>
  <si>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</si>
  <si>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</si>
  <si>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</si>
  <si>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</si>
  <si>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</si>
  <si>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</si>
  <si>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</si>
  <si>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</si>
  <si>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</si>
  <si>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</si>
  <si>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</si>
  <si>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</si>
  <si>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</si>
  <si>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</si>
  <si>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</si>
  <si>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</si>
  <si>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</si>
  <si>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</si>
  <si>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</si>
  <si>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</si>
  <si>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</si>
  <si>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</si>
  <si>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</si>
  <si>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</si>
  <si>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</si>
  <si>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</si>
  <si>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</si>
  <si>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</si>
  <si>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</si>
  <si>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</si>
  <si>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</si>
  <si>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</si>
  <si>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</si>
  <si>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</si>
  <si>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</si>
  <si>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</si>
  <si>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</si>
  <si>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</si>
  <si>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</si>
  <si>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</si>
  <si>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</si>
  <si>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</si>
  <si>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</si>
  <si>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</si>
  <si>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</si>
  <si>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</si>
  <si>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</si>
  <si>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</si>
  <si>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</si>
  <si>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</si>
  <si>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</si>
  <si>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</si>
  <si>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</si>
  <si>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</si>
  <si>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</si>
  <si>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</si>
  <si>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</si>
  <si>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</si>
  <si>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</si>
  <si>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</si>
  <si>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</si>
  <si>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</si>
  <si>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</si>
  <si>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</si>
  <si>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</si>
  <si>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</si>
  <si>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</si>
  <si>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</si>
  <si>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</si>
  <si>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</si>
  <si>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</si>
  <si>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</si>
  <si>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</si>
  <si>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</si>
  <si>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</si>
  <si>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</si>
  <si>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</si>
  <si>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</si>
  <si>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</si>
  <si>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</si>
  <si>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</si>
  <si>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</si>
  <si>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</si>
  <si>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</si>
  <si>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</si>
  <si>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</si>
  <si>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</si>
  <si>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</si>
  <si>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</si>
  <si>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</si>
  <si>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</si>
  <si>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</si>
  <si>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</si>
  <si>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</si>
  <si>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</si>
  <si>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</si>
  <si>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</si>
  <si>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</si>
  <si>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</si>
  <si>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</si>
  <si>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</si>
  <si>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</si>
  <si>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</si>
  <si>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</si>
  <si>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</si>
  <si>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</si>
  <si>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</si>
  <si>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</si>
  <si>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</si>
  <si>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</si>
  <si>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</si>
  <si>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</si>
  <si>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</si>
  <si>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</si>
  <si>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</si>
  <si>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</si>
  <si>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</si>
  <si>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</si>
  <si>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</si>
  <si>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</si>
  <si>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</si>
  <si>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</si>
  <si>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</si>
  <si>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</si>
  <si>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</si>
  <si>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</si>
  <si>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</si>
  <si>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</si>
  <si>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</si>
  <si>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</si>
  <si>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</si>
  <si>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</si>
  <si>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</si>
  <si>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</si>
  <si>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</si>
  <si>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</si>
  <si>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</si>
  <si>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</si>
  <si>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</si>
  <si>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</si>
  <si>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</si>
  <si>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</si>
  <si>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</si>
  <si>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</si>
  <si>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</si>
  <si>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</si>
  <si>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</si>
  <si>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</si>
  <si>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</si>
  <si>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</si>
  <si>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</si>
  <si>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</si>
  <si>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</si>
  <si>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</si>
  <si>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</si>
  <si>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</si>
  <si>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</si>
  <si>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</si>
  <si>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</si>
  <si>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</si>
  <si>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</si>
  <si>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</si>
  <si>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</si>
  <si>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</si>
  <si>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</si>
  <si>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</si>
  <si>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</si>
  <si>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</si>
  <si>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</si>
  <si>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</si>
  <si>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</si>
  <si>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</si>
  <si>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</si>
  <si>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</si>
  <si>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</si>
  <si>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</si>
  <si>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</si>
  <si>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</si>
  <si>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</si>
  <si>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</si>
  <si>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</si>
  <si>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</si>
  <si>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</si>
  <si>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</si>
  <si>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</si>
  <si>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</si>
  <si>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</si>
  <si>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</si>
  <si>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</si>
  <si>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</si>
  <si>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</si>
  <si>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</si>
  <si>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</si>
  <si>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</si>
  <si>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</si>
  <si>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</si>
  <si>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</si>
  <si>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</si>
  <si>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</si>
  <si>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</si>
  <si>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</si>
  <si>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</si>
  <si>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</si>
  <si>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</si>
  <si>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</si>
  <si>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</si>
  <si>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</si>
  <si>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</si>
  <si>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</si>
  <si>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</si>
  <si>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</si>
  <si>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</si>
  <si>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</si>
  <si>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</si>
  <si>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</si>
  <si>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</si>
  <si>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</si>
  <si>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</si>
  <si>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</si>
  <si>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</si>
  <si>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</si>
  <si>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</si>
  <si>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</si>
  <si>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</si>
  <si>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</si>
  <si>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</si>
  <si>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</si>
  <si>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</si>
  <si>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</si>
  <si>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</si>
  <si>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</si>
  <si>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</si>
  <si>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</si>
  <si>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</si>
  <si>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</si>
  <si>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</si>
  <si>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</si>
  <si>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</si>
  <si>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</si>
  <si>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</si>
  <si>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</si>
  <si>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</si>
  <si>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</si>
  <si>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</si>
  <si>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</si>
  <si>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</si>
  <si>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</si>
  <si>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</si>
  <si>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</si>
  <si>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</si>
  <si>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</si>
  <si>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</si>
  <si>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</si>
  <si>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</si>
  <si>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</si>
  <si>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</si>
  <si>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</si>
  <si>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</si>
  <si>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</si>
  <si>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</si>
  <si>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</si>
  <si>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</si>
  <si>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</si>
  <si>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</si>
  <si>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</si>
  <si>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</si>
  <si>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</si>
  <si>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</si>
  <si>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</si>
  <si>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</si>
  <si>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</si>
  <si>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</si>
  <si>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</si>
  <si>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</si>
  <si>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</si>
  <si>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</si>
  <si>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</si>
  <si>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</si>
  <si>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</si>
  <si>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</si>
  <si>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</si>
  <si>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</si>
  <si>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</si>
  <si>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</si>
  <si>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</si>
  <si>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</si>
  <si>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</si>
  <si>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</si>
  <si>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</si>
  <si>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</si>
  <si>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</si>
  <si>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</si>
  <si>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</si>
  <si>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</si>
  <si>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</si>
  <si>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</si>
  <si>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</si>
  <si>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</si>
  <si>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</si>
  <si>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</si>
  <si>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</si>
  <si>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</si>
  <si>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</si>
  <si>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</si>
  <si>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</si>
  <si>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</si>
  <si>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</si>
  <si>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</si>
  <si>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</si>
  <si>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</si>
  <si>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</si>
  <si>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</si>
  <si>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</si>
  <si>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</si>
  <si>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</si>
  <si>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</si>
  <si>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</si>
  <si>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</si>
  <si>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</si>
  <si>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</si>
  <si>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</si>
  <si>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</si>
  <si>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</si>
  <si>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</si>
  <si>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</si>
  <si>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</si>
  <si>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</si>
  <si>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</si>
  <si>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</si>
  <si>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</si>
  <si>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</si>
  <si>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</si>
  <si>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</si>
  <si>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</si>
  <si>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</si>
  <si>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</si>
  <si>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</si>
  <si>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</si>
  <si>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</si>
  <si>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</si>
  <si>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</si>
  <si>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</si>
  <si>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</si>
  <si>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</si>
  <si>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</si>
  <si>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</si>
  <si>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</si>
  <si>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</si>
  <si>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</si>
  <si>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</si>
  <si>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</si>
  <si>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</si>
  <si>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</si>
  <si>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</si>
  <si>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</si>
  <si>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</si>
  <si>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</si>
  <si>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</si>
  <si>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</si>
  <si>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</si>
  <si>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</si>
  <si>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</si>
  <si>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</si>
  <si>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</si>
  <si>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</si>
  <si>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</si>
  <si>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</si>
  <si>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</si>
  <si>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</si>
  <si>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</si>
  <si>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</si>
  <si>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</si>
  <si>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</si>
  <si>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</si>
  <si>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</si>
  <si>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</si>
  <si>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</si>
  <si>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</si>
  <si>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</si>
  <si>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</si>
  <si>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</si>
  <si>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</si>
  <si>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</si>
  <si>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</si>
  <si>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</si>
  <si>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</si>
  <si>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</si>
  <si>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</si>
  <si>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</si>
  <si>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</si>
  <si>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</si>
  <si>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</si>
  <si>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</si>
  <si>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</si>
  <si>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</si>
  <si>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</si>
  <si>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</si>
  <si>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</si>
  <si>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</si>
  <si>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</si>
  <si>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</si>
  <si>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</si>
  <si>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</si>
  <si>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</si>
  <si>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</si>
  <si>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</si>
  <si>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</si>
  <si>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</si>
  <si>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</si>
  <si>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</si>
  <si>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</si>
  <si>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</si>
  <si>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</si>
  <si>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</si>
  <si>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</si>
  <si>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</si>
  <si>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</si>
  <si>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</si>
  <si>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</si>
  <si>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</si>
  <si>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</si>
  <si>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</si>
  <si>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</si>
  <si>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</si>
  <si>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</si>
  <si>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</si>
  <si>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</si>
  <si>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</si>
  <si>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</si>
  <si>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</si>
  <si>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</si>
  <si>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</si>
  <si>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</si>
  <si>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</si>
  <si>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</si>
  <si>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</si>
  <si>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</si>
  <si>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</si>
  <si>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</si>
  <si>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</si>
  <si>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</si>
  <si>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</si>
  <si>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</si>
  <si>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</si>
  <si>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</si>
  <si>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</si>
  <si>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</si>
  <si>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</si>
  <si>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</si>
  <si>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</si>
  <si>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</si>
  <si>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</si>
  <si>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</si>
  <si>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</si>
  <si>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</si>
  <si>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</si>
  <si>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</si>
  <si>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</si>
  <si>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</si>
  <si>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</si>
  <si>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</si>
  <si>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</si>
  <si>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</si>
  <si>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</si>
  <si>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</si>
  <si>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</si>
  <si>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</si>
  <si>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</si>
  <si>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</si>
  <si>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</si>
  <si>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</si>
  <si>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</si>
  <si>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</si>
  <si>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</si>
  <si>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</si>
  <si>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</si>
  <si>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</si>
  <si>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</si>
  <si>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</si>
  <si>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</si>
  <si>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</si>
  <si>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</si>
  <si>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</si>
  <si>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</si>
  <si>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</si>
  <si>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</si>
  <si>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</si>
  <si>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</si>
  <si>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</si>
  <si>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</si>
  <si>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</si>
  <si>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</si>
  <si>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</si>
  <si>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</si>
  <si>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</si>
  <si>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</si>
  <si>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</si>
  <si>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</si>
  <si>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</si>
  <si>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</si>
  <si>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</si>
  <si>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</si>
  <si>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</si>
  <si>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</si>
  <si>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</si>
  <si>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</si>
  <si>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</si>
  <si>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</si>
  <si>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</si>
  <si>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</si>
  <si>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</si>
  <si>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</si>
  <si>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</si>
  <si>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</si>
  <si>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</si>
  <si>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</si>
  <si>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</si>
  <si>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</si>
  <si>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</si>
  <si>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</si>
  <si>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</si>
  <si>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</si>
  <si>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</si>
  <si>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</si>
  <si>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</si>
  <si>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</si>
  <si>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</si>
  <si>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</si>
  <si>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</si>
  <si>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</si>
  <si>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</si>
  <si>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</si>
  <si>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</si>
  <si>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</si>
  <si>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</si>
  <si>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</si>
  <si>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</si>
  <si>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</si>
  <si>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</si>
  <si>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</si>
  <si>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</si>
  <si>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</si>
  <si>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</si>
  <si>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</si>
  <si>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</si>
  <si>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</si>
  <si>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</si>
  <si>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</si>
  <si>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</si>
  <si>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</si>
  <si>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</si>
  <si>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</si>
  <si>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</si>
  <si>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</si>
  <si>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</si>
  <si>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</si>
  <si>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</si>
  <si>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</si>
  <si>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</si>
  <si>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</si>
  <si>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</si>
  <si>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</si>
  <si>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</si>
  <si>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</si>
  <si>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</si>
  <si>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</si>
  <si>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</si>
  <si>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</si>
  <si>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</si>
  <si>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</si>
  <si>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</si>
  <si>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</si>
  <si>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</si>
  <si>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</si>
  <si>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</si>
  <si>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</si>
  <si>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</si>
  <si>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</si>
  <si>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</si>
  <si>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</si>
  <si>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</si>
  <si>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</si>
  <si>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</si>
  <si>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</si>
  <si>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</si>
  <si>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</si>
  <si>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</si>
  <si>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</si>
  <si>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</si>
  <si>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</si>
  <si>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</si>
  <si>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</si>
  <si>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</si>
  <si>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</si>
  <si>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</si>
  <si>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</si>
  <si>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</si>
  <si>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</si>
  <si>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</si>
  <si>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</si>
  <si>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</si>
  <si>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</si>
  <si>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</si>
  <si>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</si>
  <si>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</si>
  <si>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</si>
  <si>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</si>
  <si>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</si>
  <si>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</si>
  <si>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</si>
  <si>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</si>
  <si>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</si>
  <si>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</si>
  <si>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</si>
  <si>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</si>
  <si>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</si>
  <si>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</si>
  <si>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</si>
  <si>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</si>
  <si>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</si>
  <si>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</si>
  <si>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</si>
  <si>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</si>
  <si>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</si>
  <si>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</si>
  <si>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</si>
  <si>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</si>
  <si>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</si>
  <si>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</si>
  <si>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</si>
  <si>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</si>
  <si>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</si>
  <si>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</si>
  <si>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</si>
  <si>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</si>
  <si>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</si>
  <si>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</si>
  <si>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</si>
  <si>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</si>
  <si>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</si>
  <si>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</si>
  <si>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</si>
  <si>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</si>
  <si>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</si>
  <si>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</si>
  <si>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</si>
  <si>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</si>
  <si>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</si>
  <si>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</si>
  <si>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</si>
  <si>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</si>
  <si>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</si>
  <si>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</si>
  <si>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</si>
  <si>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</si>
  <si>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</si>
  <si>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</si>
  <si>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</si>
  <si>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</si>
  <si>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</si>
  <si>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</si>
  <si>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</si>
  <si>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</si>
  <si>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</si>
  <si>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</si>
  <si>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</si>
  <si>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</si>
  <si>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</si>
  <si>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</si>
  <si>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</si>
  <si>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</si>
  <si>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</si>
  <si>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</si>
  <si>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</si>
  <si>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</si>
  <si>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</si>
  <si>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</si>
  <si>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</si>
  <si>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</si>
  <si>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</si>
  <si>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</si>
  <si>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</si>
  <si>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</si>
  <si>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</si>
  <si>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</si>
  <si>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</si>
  <si>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</si>
  <si>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</si>
  <si>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</si>
  <si>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</si>
  <si>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</si>
  <si>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</si>
  <si>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</si>
  <si>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</si>
  <si>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</si>
  <si>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</si>
  <si>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</si>
  <si>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</si>
  <si>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</si>
  <si>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</si>
  <si>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</si>
  <si>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</si>
  <si>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</si>
  <si>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</si>
  <si>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</si>
  <si>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</si>
  <si>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</si>
  <si>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</si>
  <si>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</si>
  <si>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</si>
  <si>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</si>
  <si>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</si>
  <si>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</si>
  <si>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</si>
  <si>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</si>
  <si>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</si>
  <si>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</si>
  <si>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</si>
  <si>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</si>
  <si>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</si>
  <si>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</si>
  <si>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</si>
  <si>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</si>
  <si>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</si>
  <si>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</si>
  <si>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</si>
  <si>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</si>
  <si>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</si>
  <si>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</si>
  <si>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</si>
  <si>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</si>
  <si>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</si>
  <si>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</si>
  <si>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</si>
  <si>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</si>
  <si>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</si>
  <si>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</si>
  <si>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</si>
  <si>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</si>
  <si>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</si>
  <si>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</si>
  <si>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</si>
  <si>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</si>
  <si>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</si>
  <si>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</si>
  <si>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</si>
  <si>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</si>
  <si>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</si>
  <si>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</si>
  <si>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</si>
  <si>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</si>
  <si>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</si>
  <si>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</si>
  <si>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</si>
  <si>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</si>
  <si>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</si>
  <si>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</si>
  <si>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</si>
  <si>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</si>
  <si>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</si>
  <si>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</si>
  <si>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</si>
  <si>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</si>
  <si>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</si>
  <si>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</si>
  <si>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</si>
  <si>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</si>
  <si>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</si>
  <si>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</si>
  <si>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</si>
  <si>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</si>
  <si>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</si>
  <si>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</si>
  <si>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</si>
  <si>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</si>
  <si>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</si>
  <si>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</si>
  <si>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</si>
  <si>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</si>
  <si>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</si>
  <si>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</si>
  <si>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</si>
  <si>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</si>
  <si>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</si>
  <si>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</si>
  <si>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</si>
  <si>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</si>
  <si>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</si>
  <si>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</si>
  <si>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</si>
  <si>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</si>
  <si>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</si>
  <si>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</si>
  <si>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</si>
  <si>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</si>
  <si>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</si>
  <si>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</si>
  <si>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</si>
  <si>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</si>
  <si>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</si>
  <si>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</si>
  <si>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</si>
  <si>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</si>
  <si>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</si>
  <si>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</si>
  <si>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</si>
  <si>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</si>
  <si>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</si>
  <si>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</si>
  <si>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</si>
  <si>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</si>
  <si>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</si>
  <si>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</si>
  <si>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</si>
  <si>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</si>
  <si>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</si>
  <si>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</si>
  <si>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</si>
  <si>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</si>
  <si>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</si>
  <si>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</si>
  <si>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</si>
  <si>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</si>
  <si>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</si>
  <si>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</si>
  <si>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</si>
  <si>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</si>
  <si>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</si>
  <si>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</si>
  <si>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</si>
  <si>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</si>
  <si>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</si>
  <si>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</si>
  <si>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</si>
  <si>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</si>
  <si>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</si>
  <si>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</si>
  <si>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</si>
  <si>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</si>
  <si>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</si>
  <si>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</si>
  <si>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</si>
  <si>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</si>
  <si>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</si>
  <si>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</si>
  <si>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</si>
  <si>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</si>
  <si>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</si>
  <si>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</si>
  <si>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</si>
  <si>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</si>
  <si>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</si>
  <si>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</si>
  <si>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</si>
  <si>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</si>
  <si>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</si>
  <si>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</si>
  <si>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</si>
  <si>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</si>
  <si>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</si>
  <si>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</si>
  <si>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</si>
  <si>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</si>
  <si>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</si>
  <si>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</si>
  <si>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</si>
  <si>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</si>
  <si>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</si>
  <si>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</si>
  <si>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</si>
  <si>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</si>
  <si>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</si>
  <si>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</si>
  <si>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</si>
  <si>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</si>
  <si>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</si>
  <si>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</si>
  <si>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</si>
  <si>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</si>
  <si>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</si>
  <si>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</si>
  <si>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</si>
  <si>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</si>
  <si>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</si>
  <si>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</si>
  <si>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</si>
  <si>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</si>
  <si>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</si>
  <si>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</si>
  <si>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</si>
  <si>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</si>
  <si>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</si>
  <si>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</si>
  <si>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</si>
  <si>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</si>
  <si>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</si>
  <si>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</si>
  <si>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</si>
  <si>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</si>
  <si>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</si>
  <si>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</si>
  <si>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</si>
  <si>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</si>
  <si>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</si>
  <si>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</si>
  <si>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</si>
  <si>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</si>
  <si>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</si>
  <si>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</si>
  <si>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</si>
  <si>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</si>
  <si>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</si>
  <si>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</si>
  <si>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</si>
  <si>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</si>
  <si>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</si>
  <si>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</si>
  <si>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</si>
  <si>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</si>
  <si>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</si>
  <si>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</si>
  <si>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</si>
  <si>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</si>
  <si>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</si>
  <si>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</si>
  <si>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</si>
  <si>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</si>
  <si>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</si>
  <si>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</si>
  <si>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</si>
  <si>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</si>
  <si>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</si>
  <si>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</si>
  <si>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</si>
  <si>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</si>
  <si>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</si>
  <si>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</si>
  <si>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</si>
  <si>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</si>
  <si>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</si>
  <si>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</si>
  <si>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</si>
  <si>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</si>
  <si>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</si>
  <si>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</si>
  <si>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</si>
  <si>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</si>
  <si>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</si>
  <si>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</si>
  <si>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</si>
  <si>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</si>
  <si>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</si>
  <si>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</si>
  <si>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</si>
  <si>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</si>
  <si>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</si>
  <si>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</si>
  <si>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</si>
  <si>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</si>
  <si>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</si>
  <si>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</si>
  <si>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</si>
  <si>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</si>
  <si>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</si>
  <si>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</si>
  <si>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</si>
  <si>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</si>
  <si>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</si>
  <si>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</si>
  <si>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</si>
  <si>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</si>
  <si>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</si>
  <si>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</si>
  <si>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</si>
  <si>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</si>
  <si>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</si>
  <si>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</si>
  <si>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</si>
  <si>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</si>
  <si>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</si>
  <si>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</si>
  <si>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</si>
  <si>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</si>
  <si>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</si>
  <si>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</si>
  <si>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</si>
  <si>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</si>
  <si>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</si>
  <si>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</si>
  <si>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</si>
  <si>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</si>
  <si>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</si>
  <si>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</si>
  <si>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</si>
  <si>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</si>
  <si>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</si>
  <si>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</si>
  <si>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</si>
  <si>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</si>
  <si>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</si>
  <si>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</si>
  <si>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</si>
  <si>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</si>
  <si>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</si>
  <si>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</si>
  <si>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</si>
  <si>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</si>
  <si>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</si>
  <si>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</si>
  <si>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</si>
  <si>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</si>
  <si>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</si>
  <si>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</si>
  <si>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</si>
  <si>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</si>
  <si>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</si>
  <si>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</si>
  <si>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</si>
  <si>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</si>
  <si>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</si>
  <si>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</si>
  <si>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</si>
  <si>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</si>
  <si>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</si>
  <si>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</si>
  <si>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</si>
  <si>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</si>
  <si>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</si>
  <si>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</si>
  <si>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</si>
  <si>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</si>
  <si>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</si>
  <si>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</si>
  <si>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</si>
  <si>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</si>
  <si>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</si>
  <si>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</si>
  <si>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</si>
  <si>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</si>
  <si>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</si>
  <si>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</si>
  <si>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</si>
  <si>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</si>
  <si>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</si>
  <si>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</si>
  <si>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</si>
  <si>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</si>
  <si>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</si>
  <si>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</si>
  <si>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</si>
  <si>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</si>
  <si>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</si>
  <si>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</si>
  <si>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</si>
  <si>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</si>
  <si>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</si>
  <si>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</si>
  <si>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</si>
  <si>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</si>
  <si>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</si>
  <si>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</si>
  <si>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</si>
  <si>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</si>
  <si>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</si>
  <si>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</si>
  <si>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</si>
  <si>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</si>
  <si>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</si>
  <si>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</si>
  <si>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</si>
  <si>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</si>
  <si>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</si>
  <si>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</si>
  <si>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</si>
  <si>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</si>
  <si>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</si>
  <si>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</si>
  <si>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</si>
  <si>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</si>
  <si>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</si>
  <si>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</si>
  <si>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</si>
  <si>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</si>
  <si>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</si>
  <si>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</si>
  <si>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</si>
  <si>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</si>
  <si>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</si>
  <si>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</si>
  <si>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</si>
  <si>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</si>
  <si>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</si>
  <si>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</si>
  <si>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</si>
  <si>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</si>
  <si>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</si>
  <si>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</si>
  <si>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</si>
  <si>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</si>
  <si>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</si>
  <si>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</si>
  <si>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</si>
  <si>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</si>
  <si>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</si>
  <si>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</si>
  <si>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</si>
  <si>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</si>
  <si>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</si>
  <si>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</si>
  <si>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</si>
  <si>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</si>
  <si>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</si>
  <si>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</si>
  <si>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</si>
  <si>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</si>
  <si>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</si>
  <si>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</si>
  <si>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</si>
  <si>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</si>
  <si>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</si>
  <si>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</si>
  <si>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</si>
  <si>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</si>
  <si>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</si>
  <si>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</si>
  <si>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</si>
  <si>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</si>
  <si>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</si>
  <si>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</si>
  <si>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</si>
  <si>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</si>
  <si>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</si>
  <si>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</si>
  <si>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</si>
  <si>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</si>
  <si>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</si>
  <si>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</si>
  <si>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</si>
  <si>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</si>
  <si>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</si>
  <si>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</si>
  <si>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</si>
  <si>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</si>
  <si>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</si>
  <si>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</si>
  <si>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</si>
  <si>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</si>
  <si>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</si>
  <si>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</si>
  <si>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</si>
  <si>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</si>
  <si>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</si>
  <si>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</si>
  <si>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</si>
  <si>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</si>
  <si>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</si>
  <si>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</si>
  <si>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</si>
  <si>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</si>
  <si>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</si>
  <si>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</si>
  <si>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</si>
  <si>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</si>
  <si>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</si>
  <si>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</si>
  <si>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</si>
  <si>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</si>
  <si>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</si>
  <si>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</si>
  <si>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</si>
  <si>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</si>
  <si>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</si>
  <si>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</si>
  <si>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</si>
  <si>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</si>
  <si>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</si>
  <si>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</si>
  <si>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</si>
  <si>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</si>
  <si>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</si>
  <si>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</si>
  <si>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</si>
  <si>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</si>
  <si>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</si>
  <si>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</si>
  <si>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</si>
  <si>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</si>
  <si>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</si>
  <si>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</si>
  <si>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</si>
  <si>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</si>
  <si>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</si>
  <si>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</si>
  <si>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</si>
  <si>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</si>
  <si>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</si>
  <si>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</si>
  <si>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</si>
  <si>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</si>
  <si>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</si>
  <si>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</si>
  <si>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</si>
  <si>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</si>
  <si>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</si>
  <si>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</si>
  <si>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</si>
  <si>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</si>
  <si>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</si>
  <si>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</si>
  <si>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</si>
  <si>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</si>
  <si>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</si>
  <si>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</si>
  <si>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</si>
  <si>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</si>
  <si>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</si>
  <si>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</si>
  <si>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</si>
  <si>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</si>
  <si>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</si>
  <si>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</si>
  <si>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</si>
  <si>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</si>
  <si>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</si>
  <si>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</si>
  <si>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</si>
  <si>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</si>
  <si>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</si>
  <si>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</si>
  <si>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</si>
  <si>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</si>
  <si>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</si>
  <si>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</si>
  <si>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</si>
  <si>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</si>
  <si>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</si>
  <si>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</si>
  <si>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</si>
  <si>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</si>
  <si>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</si>
  <si>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</si>
  <si>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</si>
  <si>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</si>
  <si>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</si>
  <si>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</si>
  <si>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</si>
  <si>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</si>
  <si>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</si>
  <si>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</si>
  <si>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</si>
  <si>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</si>
  <si>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</si>
  <si>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</si>
  <si>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</si>
  <si>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</si>
  <si>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</si>
  <si>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</si>
  <si>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</si>
  <si>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</si>
  <si>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</si>
  <si>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</si>
  <si>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</si>
  <si>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</si>
  <si>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</si>
  <si>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</si>
  <si>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</si>
  <si>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</si>
  <si>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</si>
  <si>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</si>
  <si>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</si>
  <si>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</si>
  <si>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</si>
  <si>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</si>
  <si>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</si>
  <si>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</si>
  <si>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</si>
  <si>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</si>
  <si>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</si>
  <si>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</si>
  <si>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</si>
  <si>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</si>
  <si>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</si>
  <si>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</si>
  <si>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</si>
  <si>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</si>
  <si>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</si>
  <si>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</si>
  <si>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</si>
  <si>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</si>
  <si>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</si>
  <si>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</si>
  <si>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</si>
  <si>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</si>
  <si>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</si>
  <si>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</si>
  <si>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</si>
  <si>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</si>
  <si>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</si>
  <si>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</si>
  <si>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</si>
  <si>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</si>
  <si>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</si>
  <si>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</si>
  <si>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</si>
  <si>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</si>
  <si>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</si>
  <si>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</si>
  <si>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</si>
  <si>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</si>
  <si>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</si>
  <si>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</si>
  <si>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</si>
  <si>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</si>
  <si>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</si>
  <si>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</si>
  <si>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</si>
  <si>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</si>
  <si>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</si>
  <si>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</si>
  <si>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</si>
  <si>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</si>
  <si>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</si>
  <si>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</si>
  <si>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</si>
  <si>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</si>
  <si>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</si>
  <si>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</si>
  <si>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</si>
  <si>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</si>
  <si>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</si>
  <si>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</si>
  <si>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</si>
  <si>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</si>
  <si>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</si>
  <si>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</si>
  <si>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</si>
  <si>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</si>
  <si>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</si>
  <si>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</si>
  <si>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</si>
  <si>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</si>
  <si>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</si>
  <si>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</si>
  <si>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</si>
  <si>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</si>
  <si>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</si>
  <si>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</si>
  <si>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</si>
  <si>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</si>
  <si>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</si>
  <si>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</si>
  <si>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</si>
  <si>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</si>
  <si>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</si>
  <si>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</si>
  <si>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</si>
  <si>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</si>
  <si>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</si>
  <si>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</si>
  <si>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</si>
  <si>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</si>
  <si>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</si>
  <si>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</si>
  <si>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</si>
  <si>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</si>
  <si>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</si>
  <si>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</si>
  <si>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</si>
  <si>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</si>
  <si>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</si>
  <si>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</si>
  <si>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</si>
  <si>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</si>
  <si>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</si>
  <si>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</si>
  <si>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</si>
  <si>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</si>
  <si>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</si>
  <si>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</si>
  <si>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</si>
  <si>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</si>
  <si>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</si>
  <si>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</si>
  <si>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</si>
  <si>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</si>
  <si>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</si>
  <si>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</si>
  <si>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</si>
  <si>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</si>
  <si>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</si>
  <si>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</si>
  <si>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</si>
  <si>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</si>
  <si>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</si>
  <si>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</si>
  <si>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</si>
  <si>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</si>
  <si>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</si>
  <si>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</si>
  <si>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</si>
  <si>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</si>
  <si>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</si>
  <si>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</si>
  <si>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</si>
  <si>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</si>
  <si>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</si>
  <si>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</si>
  <si>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</si>
  <si>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</si>
  <si>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</si>
  <si>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</si>
  <si>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</si>
  <si>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</si>
  <si>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</si>
  <si>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</si>
  <si>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</si>
  <si>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</si>
  <si>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</si>
  <si>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</si>
  <si>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</si>
  <si>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</si>
  <si>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</si>
  <si>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</si>
  <si>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</si>
  <si>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</si>
  <si>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</si>
  <si>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</si>
  <si>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</si>
  <si>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</si>
  <si>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</si>
  <si>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</si>
  <si>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</si>
  <si>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</si>
  <si>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</si>
  <si>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</si>
  <si>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</si>
  <si>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</si>
  <si>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</si>
  <si>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</si>
  <si>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</si>
  <si>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</si>
  <si>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</si>
  <si>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</si>
  <si>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</si>
  <si>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</si>
  <si>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</si>
  <si>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</si>
  <si>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</si>
  <si>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</si>
  <si>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</si>
  <si>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</si>
  <si>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</si>
  <si>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</si>
  <si>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</si>
  <si>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</si>
  <si>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</si>
  <si>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</si>
  <si>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</si>
  <si>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</si>
  <si>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</si>
  <si>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</si>
  <si>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</si>
  <si>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</si>
  <si>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</si>
  <si>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</si>
  <si>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</si>
  <si>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</si>
  <si>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</si>
  <si>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</si>
  <si>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</si>
  <si>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</si>
  <si>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</si>
  <si>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</si>
  <si>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</si>
  <si>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</si>
  <si>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</si>
  <si>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</si>
  <si>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</si>
  <si>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</si>
  <si>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</si>
  <si>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</si>
  <si>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</si>
  <si>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</si>
  <si>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</si>
  <si>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</si>
  <si>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</si>
  <si>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</si>
  <si>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</si>
  <si>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</si>
  <si>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</si>
  <si>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</si>
  <si>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</si>
  <si>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</si>
  <si>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</si>
  <si>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</si>
  <si>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</si>
  <si>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</si>
  <si>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</si>
  <si>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</si>
  <si>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</si>
  <si>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</si>
  <si>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</si>
  <si>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</si>
  <si>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</si>
  <si>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</si>
  <si>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</si>
  <si>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</si>
  <si>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</si>
  <si>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</si>
  <si>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</si>
  <si>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</si>
  <si>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</si>
  <si>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</si>
  <si>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</si>
  <si>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</si>
  <si>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</si>
  <si>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</si>
  <si>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</si>
  <si>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</si>
  <si>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</si>
  <si>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</si>
  <si>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</si>
  <si>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</si>
  <si>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</si>
  <si>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</si>
  <si>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</si>
  <si>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</si>
  <si>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</si>
  <si>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</si>
  <si>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</si>
  <si>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</si>
  <si>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</si>
  <si>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</si>
  <si>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</si>
  <si>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</si>
  <si>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</si>
  <si>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</si>
  <si>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</si>
  <si>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</si>
  <si>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</si>
  <si>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</si>
  <si>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</si>
  <si>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</si>
  <si>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</si>
  <si>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</si>
  <si>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</si>
  <si>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</si>
  <si>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</si>
  <si>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</si>
  <si>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</si>
  <si>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</si>
  <si>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</si>
  <si>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</si>
  <si>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</si>
  <si>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</si>
  <si>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</si>
  <si>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</si>
  <si>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</si>
  <si>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</si>
  <si>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</si>
  <si>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</si>
  <si>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</si>
  <si>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</si>
  <si>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</si>
  <si>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</si>
  <si>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</si>
  <si>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</si>
  <si>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</si>
  <si>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</si>
  <si>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</si>
  <si>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</si>
  <si>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</si>
  <si>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</si>
  <si>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</si>
  <si>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</si>
  <si>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</si>
  <si>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</si>
  <si>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</si>
  <si>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</si>
  <si>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</si>
  <si>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</si>
  <si>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</si>
  <si>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</si>
  <si>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</si>
  <si>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</si>
  <si>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</si>
  <si>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</si>
  <si>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</si>
  <si>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</si>
  <si>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</si>
  <si>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</si>
  <si>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</si>
  <si>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</si>
  <si>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</si>
  <si>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</si>
  <si>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</si>
  <si>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</si>
  <si>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</si>
  <si>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</si>
  <si>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</si>
  <si>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</si>
  <si>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</si>
  <si>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</si>
  <si>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</si>
  <si>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</si>
  <si>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</si>
  <si>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</si>
  <si>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</si>
  <si>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</si>
  <si>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</si>
  <si>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</si>
  <si>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</si>
  <si>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</si>
  <si>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</si>
  <si>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</si>
  <si>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</si>
  <si>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</si>
  <si>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</si>
  <si>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</si>
  <si>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</si>
  <si>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</si>
  <si>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</si>
  <si>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</si>
  <si>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</si>
  <si>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</si>
  <si>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</si>
  <si>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</si>
  <si>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</si>
  <si>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</si>
  <si>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</si>
  <si>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</si>
  <si>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</si>
  <si>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</si>
  <si>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</si>
  <si>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</si>
  <si>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</si>
  <si>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</si>
  <si>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</si>
  <si>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</si>
  <si>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</si>
  <si>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</si>
  <si>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</si>
  <si>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</si>
  <si>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</si>
  <si>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</si>
  <si>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</si>
  <si>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</si>
  <si>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</si>
  <si>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</si>
  <si>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</si>
  <si>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</si>
  <si>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</si>
  <si>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</si>
  <si>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</si>
  <si>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</si>
  <si>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</si>
  <si>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</si>
  <si>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</si>
  <si>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</si>
  <si>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</si>
  <si>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</si>
  <si>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</si>
  <si>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</si>
  <si>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</si>
  <si>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</si>
  <si>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</si>
  <si>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</si>
  <si>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</si>
  <si>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</si>
  <si>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</si>
  <si>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</si>
  <si>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</si>
  <si>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</si>
  <si>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</si>
  <si>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</si>
  <si>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</si>
  <si>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</si>
  <si>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</si>
  <si>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</si>
  <si>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</si>
  <si>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</si>
  <si>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</si>
  <si>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</si>
  <si>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</si>
  <si>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</si>
  <si>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</si>
  <si>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</si>
  <si>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</si>
  <si>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</si>
  <si>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</si>
  <si>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</si>
  <si>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</si>
  <si>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</si>
  <si>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</si>
  <si>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</si>
  <si>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</si>
  <si>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</si>
  <si>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</si>
  <si>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</si>
  <si>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</si>
  <si>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</si>
  <si>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</si>
  <si>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</si>
  <si>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</si>
  <si>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</si>
  <si>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</si>
  <si>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</si>
  <si>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</si>
  <si>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</si>
  <si>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</si>
  <si>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</si>
  <si>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</si>
  <si>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</si>
  <si>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</si>
  <si>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</si>
  <si>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</si>
  <si>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</si>
  <si>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</si>
  <si>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</si>
  <si>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</si>
  <si>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</si>
  <si>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</si>
  <si>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</si>
  <si>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</si>
  <si>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</si>
  <si>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</si>
  <si>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</si>
  <si>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</si>
  <si>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</si>
  <si>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</si>
  <si>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</si>
  <si>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</si>
  <si>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</si>
  <si>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</si>
  <si>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</si>
  <si>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</si>
  <si>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</si>
  <si>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</si>
  <si>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</si>
  <si>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</si>
  <si>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</si>
  <si>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</si>
  <si>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</si>
  <si>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</si>
  <si>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</si>
  <si>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</si>
  <si>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</si>
  <si>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</si>
  <si>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</si>
  <si>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</si>
  <si>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</si>
  <si>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</si>
  <si>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</si>
  <si>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</si>
  <si>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</si>
  <si>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</si>
  <si>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</si>
  <si>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</si>
  <si>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</si>
  <si>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</si>
  <si>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</si>
  <si>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</si>
  <si>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</si>
  <si>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</si>
  <si>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</si>
  <si>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</si>
  <si>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</si>
  <si>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</si>
  <si>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</si>
  <si>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</si>
  <si>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</si>
  <si>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</si>
  <si>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</si>
  <si>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</si>
  <si>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</si>
  <si>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</si>
  <si>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</si>
  <si>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</si>
  <si>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</si>
  <si>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</si>
  <si>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</si>
  <si>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</si>
  <si>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</si>
  <si>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</si>
  <si>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</si>
  <si>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</si>
  <si>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</si>
  <si>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</si>
  <si>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</si>
  <si>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</si>
  <si>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</si>
  <si>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</si>
  <si>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</si>
  <si>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</si>
  <si>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</si>
  <si>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</si>
  <si>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</si>
  <si>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</si>
  <si>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</si>
  <si>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</si>
  <si>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</si>
  <si>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</si>
  <si>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</si>
  <si>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</si>
  <si>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</si>
  <si>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</si>
  <si>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</si>
  <si>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</si>
  <si>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</si>
  <si>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</si>
  <si>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</si>
  <si>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</si>
  <si>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</si>
  <si>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</si>
  <si>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</si>
  <si>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</si>
  <si>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</si>
  <si>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</si>
  <si>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</si>
  <si>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</si>
  <si>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</si>
  <si>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</si>
  <si>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</si>
  <si>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</si>
  <si>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</si>
  <si>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</si>
  <si>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</si>
  <si>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</si>
  <si>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</si>
  <si>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</si>
  <si>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</si>
  <si>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</si>
  <si>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</si>
  <si>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</si>
  <si>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</si>
  <si>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</si>
  <si>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</si>
  <si>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</si>
  <si>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</si>
  <si>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</si>
  <si>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</si>
  <si>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</si>
  <si>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</si>
  <si>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</si>
  <si>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</si>
  <si>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</si>
  <si>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</si>
  <si>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</si>
  <si>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</si>
  <si>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</si>
  <si>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</si>
  <si>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</si>
  <si>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</si>
  <si>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</si>
  <si>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</si>
  <si>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</si>
  <si>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</si>
  <si>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</si>
  <si>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</si>
  <si>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</si>
  <si>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</si>
  <si>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</si>
  <si>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</si>
  <si>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</si>
  <si>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</si>
  <si>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</si>
  <si>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</si>
  <si>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</si>
  <si>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</si>
  <si>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</si>
  <si>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</si>
  <si>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</si>
  <si>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</si>
  <si>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</si>
  <si>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</si>
  <si>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</si>
  <si>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</si>
  <si>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</si>
  <si>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</si>
  <si>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</si>
  <si>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</si>
  <si>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</si>
  <si>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</si>
  <si>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</si>
  <si>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</si>
  <si>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</si>
  <si>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</si>
  <si>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</si>
  <si>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</si>
  <si>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</si>
  <si>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</si>
  <si>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</si>
  <si>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</si>
  <si>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</si>
  <si>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</si>
  <si>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</si>
  <si>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</si>
  <si>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</si>
  <si>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</si>
  <si>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</si>
  <si>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</si>
  <si>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</si>
  <si>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</si>
  <si>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</si>
  <si>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</si>
  <si>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</si>
  <si>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</si>
  <si>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</si>
  <si>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</si>
  <si>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</si>
  <si>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</si>
  <si>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</si>
  <si>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</si>
  <si>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</si>
  <si>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</si>
  <si>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</si>
  <si>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</si>
  <si>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</si>
  <si>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</si>
  <si>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</si>
  <si>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</si>
  <si>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</si>
  <si>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</si>
  <si>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</si>
  <si>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</si>
  <si>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</si>
  <si>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</si>
  <si>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</si>
  <si>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</si>
  <si>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</si>
  <si>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</si>
  <si>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</si>
  <si>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</si>
  <si>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</si>
  <si>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</si>
  <si>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</si>
  <si>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</si>
  <si>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</si>
  <si>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</si>
  <si>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</si>
  <si>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</si>
  <si>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</si>
  <si>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</si>
  <si>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</si>
  <si>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</si>
  <si>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</si>
  <si>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</si>
  <si>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</si>
  <si>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</si>
  <si>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</si>
  <si>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</si>
  <si>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</si>
  <si>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</si>
  <si>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</si>
  <si>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</si>
  <si>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</si>
  <si>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</si>
  <si>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</si>
  <si>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</si>
  <si>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</si>
  <si>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</si>
  <si>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</si>
  <si>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</si>
  <si>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</si>
  <si>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</si>
  <si>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</si>
  <si>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</si>
  <si>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</si>
  <si>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</si>
  <si>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</si>
  <si>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</si>
  <si>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</si>
  <si>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</si>
  <si>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</si>
  <si>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</si>
  <si>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</si>
  <si>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</si>
  <si>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</si>
  <si>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</si>
  <si>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</si>
  <si>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</si>
  <si>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</si>
  <si>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</si>
  <si>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</si>
  <si>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</si>
  <si>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</si>
  <si>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</si>
  <si>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</si>
  <si>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</si>
  <si>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</si>
  <si>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</si>
  <si>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</si>
  <si>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</si>
  <si>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</si>
  <si>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</si>
  <si>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</si>
  <si>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</si>
  <si>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</si>
  <si>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</si>
  <si>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</si>
  <si>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</si>
  <si>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</si>
  <si>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</si>
  <si>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</si>
  <si>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</si>
  <si>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</si>
  <si>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</si>
  <si>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</si>
  <si>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</si>
  <si>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</si>
  <si>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</si>
  <si>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</si>
  <si>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</si>
  <si>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</si>
  <si>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</si>
  <si>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</si>
  <si>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</si>
  <si>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</si>
  <si>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</si>
  <si>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</si>
  <si>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</si>
  <si>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</si>
  <si>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</si>
  <si>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</si>
  <si>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</si>
  <si>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</si>
  <si>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</si>
  <si>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</si>
  <si>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</si>
  <si>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</si>
  <si>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</si>
  <si>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</si>
  <si>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</si>
  <si>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</si>
  <si>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</si>
  <si>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</si>
  <si>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</si>
  <si>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</si>
  <si>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</si>
  <si>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</si>
  <si>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</si>
  <si>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</si>
  <si>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</si>
  <si>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</si>
  <si>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</si>
  <si>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</si>
  <si>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</si>
  <si>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</si>
  <si>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</si>
  <si>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</si>
  <si>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</si>
  <si>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</si>
  <si>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</si>
  <si>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</si>
  <si>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</si>
  <si>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</si>
  <si>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</si>
  <si>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</si>
  <si>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</si>
  <si>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</si>
  <si>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</si>
  <si>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</si>
  <si>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</si>
  <si>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</si>
  <si>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</si>
  <si>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</si>
  <si>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</si>
  <si>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</si>
  <si>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</si>
  <si>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</si>
  <si>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</si>
  <si>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</si>
  <si>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</si>
  <si>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</si>
  <si>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</si>
  <si>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</si>
  <si>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</si>
  <si>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</si>
  <si>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</si>
  <si>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</si>
  <si>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</si>
  <si>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</si>
  <si>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</si>
  <si>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</si>
  <si>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</si>
  <si>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</si>
  <si>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</si>
  <si>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</si>
  <si>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</si>
  <si>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</si>
  <si>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</si>
  <si>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</si>
  <si>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</si>
  <si>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</si>
  <si>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</si>
  <si>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</si>
  <si>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</si>
  <si>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</si>
  <si>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</si>
  <si>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</si>
  <si>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</si>
  <si>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</si>
  <si>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</si>
  <si>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</si>
  <si>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</si>
  <si>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</si>
  <si>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</si>
  <si>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</si>
  <si>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</si>
  <si>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</si>
  <si>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</si>
  <si>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</si>
  <si>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</si>
  <si>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</si>
  <si>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</si>
  <si>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</si>
  <si>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</si>
  <si>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</si>
  <si>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</si>
  <si>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</si>
  <si>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</si>
  <si>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</si>
  <si>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</si>
  <si>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</si>
  <si>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</si>
  <si>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</si>
  <si>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</si>
  <si>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</si>
  <si>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</si>
  <si>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</si>
  <si>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</si>
  <si>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</si>
  <si>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</si>
  <si>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</si>
  <si>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</si>
  <si>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</si>
  <si>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</si>
  <si>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</si>
  <si>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</si>
  <si>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</si>
  <si>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</si>
  <si>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</si>
  <si>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</si>
  <si>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</si>
  <si>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</si>
  <si>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</si>
  <si>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</si>
  <si>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</si>
  <si>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</si>
  <si>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</si>
  <si>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</si>
  <si>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</si>
  <si>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</si>
  <si>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</si>
  <si>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</si>
  <si>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</si>
  <si>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</si>
  <si>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</si>
  <si>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</si>
  <si>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</si>
  <si>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</si>
  <si>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</si>
  <si>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</si>
  <si>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</si>
  <si>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</si>
  <si>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</si>
  <si>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</si>
  <si>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</si>
  <si>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</si>
  <si>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</si>
  <si>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</si>
  <si>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</si>
  <si>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</si>
  <si>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</si>
  <si>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</si>
  <si>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</si>
  <si>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</si>
  <si>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</si>
  <si>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</si>
  <si>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</si>
  <si>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</si>
  <si>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</si>
  <si>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</si>
  <si>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</si>
  <si>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</si>
  <si>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</si>
  <si>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</si>
  <si>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</si>
  <si>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</si>
  <si>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</si>
  <si>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</si>
  <si>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</si>
  <si>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</si>
  <si>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</si>
  <si>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</si>
  <si>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</si>
  <si>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</si>
  <si>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</si>
  <si>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</si>
  <si>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</si>
  <si>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</si>
  <si>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</si>
  <si>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</si>
  <si>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</si>
  <si>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</si>
  <si>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</si>
  <si>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</si>
  <si>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</si>
  <si>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</si>
  <si>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</si>
  <si>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</si>
  <si>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</si>
  <si>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</si>
  <si>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</si>
  <si>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</si>
  <si>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</si>
  <si>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</si>
  <si>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</si>
  <si>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</si>
  <si>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</si>
  <si>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</si>
  <si>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</si>
  <si>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</si>
  <si>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</si>
  <si>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</si>
  <si>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</si>
  <si>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</si>
  <si>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</si>
  <si>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</si>
  <si>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</si>
  <si>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</si>
  <si>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</si>
  <si>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</si>
  <si>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</si>
  <si>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</si>
  <si>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</si>
  <si>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</si>
  <si>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</si>
  <si>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</si>
  <si>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</si>
  <si>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</si>
  <si>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</si>
  <si>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</si>
  <si>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</si>
  <si>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</si>
  <si>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</si>
  <si>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</si>
  <si>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</si>
  <si>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</si>
  <si>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</si>
  <si>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</si>
  <si>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</si>
  <si>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</si>
  <si>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</si>
  <si>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</si>
  <si>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</si>
  <si>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</si>
  <si>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</si>
  <si>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</si>
  <si>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</si>
  <si>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</si>
  <si>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</si>
  <si>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</si>
  <si>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</si>
  <si>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</si>
  <si>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</si>
  <si>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</si>
  <si>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</si>
  <si>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</si>
  <si>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</si>
  <si>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</si>
  <si>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</si>
  <si>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</si>
  <si>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</si>
  <si>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</si>
  <si>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</si>
  <si>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</si>
  <si>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</si>
  <si>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</si>
  <si>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</si>
  <si>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</si>
  <si>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</si>
  <si>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</si>
  <si>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</si>
  <si>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</si>
  <si>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</si>
  <si>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</si>
  <si>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</si>
  <si>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</si>
  <si>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</si>
  <si>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</si>
  <si>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</si>
  <si>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</si>
  <si>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</si>
  <si>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</si>
  <si>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</si>
  <si>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</si>
  <si>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</si>
  <si>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</si>
  <si>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</si>
  <si>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</si>
  <si>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</si>
  <si>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</si>
  <si>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</si>
  <si>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</si>
  <si>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</si>
  <si>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</si>
  <si>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</si>
  <si>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</si>
  <si>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</si>
  <si>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</si>
  <si>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</si>
  <si>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</si>
  <si>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</si>
  <si>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</si>
  <si>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</si>
  <si>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</si>
  <si>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</si>
  <si>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</si>
  <si>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</si>
  <si>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</si>
  <si>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</si>
  <si>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</si>
  <si>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</si>
  <si>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</si>
  <si>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</si>
  <si>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</si>
  <si>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</si>
  <si>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</si>
  <si>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</si>
  <si>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</si>
  <si>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</si>
  <si>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</si>
  <si>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</si>
  <si>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</si>
  <si>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</si>
  <si>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</si>
  <si>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</si>
  <si>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</si>
  <si>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</si>
  <si>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</si>
  <si>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</si>
  <si>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</si>
  <si>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</si>
  <si>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</si>
  <si>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</si>
  <si>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</si>
  <si>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</si>
  <si>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</si>
  <si>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</si>
  <si>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</si>
  <si>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</si>
  <si>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</si>
  <si>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</si>
  <si>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</si>
  <si>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</si>
  <si>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</si>
  <si>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</si>
  <si>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</si>
  <si>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</si>
  <si>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</si>
  <si>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</si>
  <si>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</si>
  <si>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</si>
  <si>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</si>
  <si>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</si>
  <si>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</si>
  <si>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</si>
  <si>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</si>
  <si>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</si>
  <si>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</si>
  <si>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</si>
  <si>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</si>
  <si>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</si>
  <si>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</si>
  <si>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</si>
  <si>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</si>
  <si>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</si>
  <si>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</si>
  <si>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</si>
  <si>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</si>
  <si>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</si>
  <si>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</si>
  <si>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</si>
  <si>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</si>
  <si>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</si>
  <si>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</si>
  <si>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</si>
  <si>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</si>
  <si>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</si>
  <si>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</si>
  <si>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</si>
  <si>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</si>
  <si>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</si>
  <si>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</si>
  <si>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</si>
  <si>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</si>
  <si>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</si>
  <si>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</si>
  <si>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</si>
  <si>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</si>
  <si>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</si>
  <si>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</si>
  <si>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</si>
  <si>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</si>
  <si>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</si>
  <si>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</si>
  <si>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</si>
  <si>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</si>
  <si>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</si>
  <si>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</si>
  <si>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</si>
  <si>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</si>
  <si>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</si>
  <si>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</si>
  <si>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</si>
  <si>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</si>
  <si>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</si>
  <si>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</si>
  <si>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</si>
  <si>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</si>
  <si>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</si>
  <si>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</si>
  <si>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</si>
  <si>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</si>
  <si>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</si>
  <si>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</si>
  <si>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</si>
  <si>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</si>
  <si>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</si>
  <si>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</si>
  <si>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</si>
  <si>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</si>
  <si>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</si>
  <si>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</si>
  <si>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</si>
  <si>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</si>
  <si>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</si>
  <si>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</si>
  <si>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</si>
  <si>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</si>
  <si>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</si>
  <si>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</si>
  <si>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</si>
  <si>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</si>
  <si>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</si>
  <si>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</si>
  <si>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</si>
  <si>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</si>
  <si>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</si>
  <si>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</si>
  <si>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</si>
  <si>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</si>
  <si>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</si>
  <si>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</si>
  <si>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</si>
  <si>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</si>
  <si>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</si>
  <si>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</si>
  <si>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</si>
  <si>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</si>
  <si>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</si>
  <si>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</si>
  <si>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</si>
  <si>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</si>
  <si>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</si>
  <si>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</si>
  <si>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</si>
  <si>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</si>
  <si>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</si>
  <si>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</si>
  <si>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</si>
  <si>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</si>
  <si>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</si>
  <si>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</si>
  <si>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</si>
  <si>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</si>
  <si>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</si>
  <si>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</si>
  <si>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</si>
  <si>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</si>
  <si>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</si>
  <si>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</si>
  <si>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</si>
  <si>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</si>
  <si>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</si>
  <si>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</si>
  <si>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</si>
  <si>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</si>
  <si>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</si>
  <si>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</si>
  <si>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</si>
  <si>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</si>
  <si>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</si>
  <si>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</si>
  <si>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</si>
  <si>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</si>
  <si>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</si>
  <si>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</si>
  <si>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</si>
  <si>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</si>
  <si>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</si>
  <si>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</si>
  <si>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</si>
  <si>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</si>
  <si>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</si>
  <si>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</si>
  <si>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</si>
  <si>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</si>
  <si>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</si>
  <si>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</si>
  <si>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</si>
  <si>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</si>
  <si>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</si>
  <si>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</si>
  <si>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</si>
  <si>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</si>
  <si>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</si>
  <si>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</si>
  <si>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</si>
  <si>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</si>
  <si>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</si>
  <si>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</si>
  <si>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</si>
  <si>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</si>
  <si>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</si>
  <si>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</si>
  <si>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</si>
  <si>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</si>
  <si>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</si>
  <si>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</si>
  <si>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</si>
  <si>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</si>
  <si>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</si>
  <si>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</si>
  <si>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</si>
  <si>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</si>
  <si>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</si>
  <si>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</si>
  <si>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</si>
  <si>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</si>
  <si>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</si>
  <si>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</si>
  <si>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</si>
  <si>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</si>
  <si>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</si>
  <si>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</si>
  <si>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</si>
  <si>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</si>
  <si>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</si>
  <si>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</si>
  <si>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</si>
  <si>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</si>
  <si>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</si>
  <si>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</si>
  <si>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</si>
  <si>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</si>
  <si>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</si>
  <si>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</si>
  <si>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</si>
  <si>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</si>
  <si>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</si>
  <si>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</si>
  <si>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</si>
  <si>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</si>
  <si>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</si>
  <si>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</si>
  <si>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</si>
  <si>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</si>
  <si>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</si>
  <si>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</si>
  <si>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</si>
  <si>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</si>
  <si>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</si>
  <si>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</si>
  <si>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</si>
  <si>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</si>
  <si>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</si>
  <si>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</si>
  <si>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</si>
  <si>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</si>
  <si>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</si>
  <si>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</si>
  <si>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</si>
  <si>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</si>
  <si>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</si>
  <si>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</si>
  <si>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</si>
  <si>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</si>
  <si>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</si>
  <si>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</si>
  <si>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</si>
  <si>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</si>
  <si>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</si>
  <si>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</si>
  <si>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</si>
  <si>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</si>
  <si>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</si>
  <si>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</si>
  <si>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</si>
  <si>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</si>
  <si>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</si>
  <si>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</si>
  <si>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</si>
  <si>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</si>
  <si>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</si>
  <si>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</si>
  <si>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</si>
  <si>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</si>
  <si>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</si>
  <si>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</si>
  <si>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</si>
  <si>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</si>
  <si>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</si>
  <si>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</si>
  <si>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</si>
  <si>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</si>
  <si>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</si>
  <si>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</si>
  <si>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</si>
  <si>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</si>
  <si>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</si>
  <si>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</si>
  <si>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</si>
  <si>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</si>
  <si>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</si>
  <si>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</si>
  <si>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</si>
  <si>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</si>
  <si>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</si>
  <si>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</si>
  <si>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</si>
  <si>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</si>
  <si>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</si>
  <si>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</si>
  <si>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</si>
  <si>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</si>
  <si>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</si>
  <si>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</si>
  <si>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</si>
  <si>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</si>
  <si>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</si>
  <si>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</si>
  <si>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</si>
  <si>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</si>
  <si>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</si>
  <si>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</si>
  <si>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</si>
  <si>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</si>
  <si>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</si>
  <si>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</si>
  <si>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</si>
  <si>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</si>
  <si>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</si>
  <si>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</si>
  <si>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</si>
  <si>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</si>
  <si>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</si>
  <si>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</si>
  <si>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</si>
  <si>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</si>
  <si>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</si>
  <si>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</si>
  <si>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</si>
  <si>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</si>
  <si>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</si>
  <si>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</si>
  <si>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</si>
  <si>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</si>
  <si>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</si>
  <si>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</si>
  <si>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</si>
  <si>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</si>
  <si>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</si>
  <si>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</si>
  <si>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</si>
  <si>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</si>
  <si>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</si>
  <si>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</si>
  <si>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</si>
  <si>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</si>
  <si>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</si>
  <si>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</si>
  <si>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</si>
  <si>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</si>
  <si>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</si>
  <si>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</si>
  <si>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</si>
  <si>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</si>
  <si>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</si>
  <si>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</si>
  <si>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</si>
  <si>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</si>
  <si>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</si>
  <si>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</si>
  <si>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</si>
  <si>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</si>
  <si>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</si>
  <si>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</si>
  <si>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</si>
  <si>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</si>
  <si>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</si>
  <si>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</si>
  <si>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</si>
  <si>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</si>
  <si>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</si>
  <si>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</si>
  <si>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</si>
  <si>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</si>
  <si>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</si>
  <si>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</si>
  <si>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</si>
  <si>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</si>
  <si>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</si>
  <si>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</si>
  <si>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</si>
  <si>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</si>
  <si>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</si>
  <si>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</si>
  <si>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</si>
  <si>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</si>
  <si>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</si>
  <si>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</si>
  <si>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</si>
  <si>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</si>
  <si>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</si>
  <si>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</si>
  <si>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</si>
  <si>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</si>
  <si>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</si>
  <si>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</si>
  <si>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</si>
  <si>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</si>
  <si>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</si>
  <si>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</si>
  <si>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</si>
  <si>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</si>
  <si>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</si>
  <si>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</si>
  <si>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</si>
  <si>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</si>
  <si>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</si>
  <si>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</si>
  <si>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</si>
  <si>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</si>
  <si>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</si>
  <si>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</si>
  <si>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</si>
  <si>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</si>
  <si>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</si>
  <si>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</si>
  <si>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</si>
  <si>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</si>
  <si>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</si>
  <si>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</si>
  <si>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</si>
  <si>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</si>
  <si>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</si>
  <si>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</si>
  <si>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</si>
  <si>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</si>
  <si>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</si>
  <si>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</si>
  <si>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</si>
  <si>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</si>
  <si>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</si>
  <si>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</si>
  <si>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</si>
  <si>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</si>
  <si>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</si>
  <si>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</si>
  <si>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</si>
  <si>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</si>
  <si>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</si>
  <si>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</si>
  <si>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</si>
  <si>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</si>
  <si>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</si>
  <si>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</si>
  <si>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</si>
  <si>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</si>
  <si>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</si>
  <si>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</si>
  <si>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</si>
  <si>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</si>
  <si>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</si>
  <si>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</si>
  <si>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</si>
  <si>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</si>
  <si>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</si>
  <si>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</si>
  <si>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</si>
  <si>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</si>
  <si>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</si>
  <si>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</si>
  <si>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</si>
  <si>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</si>
  <si>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</si>
  <si>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</si>
  <si>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</si>
  <si>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</si>
  <si>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</si>
  <si>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</si>
  <si>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</si>
  <si>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</si>
  <si>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</si>
  <si>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</si>
  <si>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</si>
  <si>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</si>
  <si>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</si>
  <si>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</si>
  <si>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</si>
  <si>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</si>
  <si>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</si>
  <si>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</si>
  <si>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</si>
  <si>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</si>
  <si>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</si>
  <si>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</si>
  <si>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</si>
  <si>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</si>
  <si>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</si>
  <si>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</si>
  <si>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</si>
  <si>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</si>
  <si>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</si>
  <si>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</si>
  <si>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</si>
  <si>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</si>
  <si>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</si>
  <si>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</si>
  <si>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</si>
  <si>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</si>
  <si>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</si>
  <si>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</si>
  <si>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</si>
  <si>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</si>
  <si>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</si>
  <si>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</si>
  <si>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</si>
  <si>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</si>
  <si>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</si>
  <si>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</si>
  <si>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</si>
  <si>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</si>
  <si>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</si>
  <si>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</si>
  <si>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</si>
  <si>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</si>
  <si>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</si>
  <si>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</si>
  <si>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</si>
  <si>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</si>
  <si>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</si>
  <si>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</si>
  <si>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</si>
  <si>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</si>
  <si>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</si>
  <si>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</si>
  <si>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</si>
  <si>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</si>
  <si>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</si>
  <si>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</si>
  <si>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</si>
  <si>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</si>
  <si>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</si>
  <si>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</si>
  <si>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</si>
  <si>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</si>
  <si>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</si>
  <si>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</si>
  <si>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</si>
  <si>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</si>
  <si>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</si>
  <si>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</si>
  <si>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</si>
  <si>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</si>
  <si>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</si>
  <si>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</si>
  <si>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</si>
  <si>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</si>
  <si>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</si>
  <si>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</si>
  <si>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</si>
  <si>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</si>
  <si>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</si>
  <si>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</si>
  <si>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</si>
  <si>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</si>
  <si>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</si>
  <si>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</si>
  <si>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</si>
  <si>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</si>
  <si>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</si>
  <si>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</si>
  <si>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</si>
  <si>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</si>
  <si>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</si>
  <si>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</si>
  <si>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</si>
  <si>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</si>
  <si>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</si>
  <si>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</si>
  <si>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</si>
  <si>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</si>
  <si>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</si>
  <si>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</si>
  <si>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</si>
  <si>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</si>
  <si>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</si>
  <si>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</si>
  <si>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</si>
  <si>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</si>
  <si>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</si>
  <si>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</si>
  <si>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</si>
  <si>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</si>
  <si>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</si>
  <si>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</si>
  <si>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</si>
  <si>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</si>
  <si>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</si>
  <si>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</si>
  <si>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</si>
  <si>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</si>
  <si>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</si>
  <si>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</si>
  <si>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</si>
  <si>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</si>
  <si>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</si>
  <si>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</si>
  <si>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</si>
  <si>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</si>
  <si>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</si>
  <si>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</si>
  <si>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</si>
  <si>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</si>
  <si>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</si>
  <si>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</si>
  <si>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</si>
  <si>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</si>
  <si>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</si>
  <si>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</si>
  <si>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</si>
  <si>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</si>
  <si>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</si>
  <si>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</si>
  <si>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</si>
  <si>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</si>
  <si>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</si>
  <si>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</si>
  <si>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</si>
  <si>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</si>
  <si>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</si>
  <si>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</si>
  <si>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</si>
  <si>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</si>
  <si>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</si>
  <si>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</si>
  <si>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</si>
  <si>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</si>
  <si>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</si>
  <si>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</si>
  <si>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</si>
  <si>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</si>
  <si>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</si>
  <si>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</si>
  <si>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</si>
  <si>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</si>
  <si>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</si>
  <si>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</si>
  <si>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</si>
  <si>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</si>
  <si>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</si>
  <si>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</si>
  <si>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</si>
  <si>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</si>
  <si>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</si>
  <si>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</si>
  <si>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</si>
  <si>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</si>
  <si>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</si>
  <si>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</si>
  <si>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</si>
  <si>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</si>
  <si>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</si>
  <si>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</si>
  <si>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</si>
  <si>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</si>
  <si>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</si>
  <si>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</si>
  <si>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</si>
  <si>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</si>
  <si>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</si>
  <si>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</si>
  <si>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</si>
  <si>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</si>
  <si>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</si>
  <si>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</si>
  <si>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</si>
  <si>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</si>
  <si>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</si>
  <si>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</si>
  <si>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</si>
  <si>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</si>
  <si>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</si>
  <si>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</si>
  <si>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</si>
  <si>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</si>
  <si>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</si>
  <si>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</si>
  <si>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</si>
  <si>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</si>
  <si>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</si>
  <si>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</si>
  <si>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</si>
  <si>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</si>
  <si>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</si>
  <si>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</si>
  <si>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</si>
  <si>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</si>
  <si>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</si>
  <si>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</si>
  <si>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</si>
  <si>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</si>
  <si>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</si>
  <si>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</si>
  <si>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</si>
  <si>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</si>
  <si>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</si>
  <si>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</si>
  <si>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</si>
  <si>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</si>
  <si>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</si>
  <si>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</si>
  <si>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</si>
  <si>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</si>
  <si>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</si>
  <si>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</si>
  <si>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</si>
  <si>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</si>
  <si>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</si>
  <si>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</si>
  <si>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</si>
  <si>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</si>
  <si>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</si>
  <si>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</si>
  <si>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</si>
  <si>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</si>
  <si>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</si>
  <si>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</si>
  <si>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</si>
  <si>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</si>
  <si>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</si>
  <si>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</si>
  <si>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</si>
  <si>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</si>
  <si>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</si>
  <si>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</si>
  <si>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</si>
  <si>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</si>
  <si>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</si>
  <si>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</si>
  <si>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</si>
  <si>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</si>
  <si>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</si>
  <si>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</si>
  <si>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</si>
  <si>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</si>
  <si>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</si>
  <si>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</si>
  <si>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</si>
  <si>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</si>
  <si>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</si>
  <si>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</si>
  <si>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</si>
  <si>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</si>
  <si>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</si>
  <si>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</si>
  <si>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</si>
  <si>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</si>
  <si>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</si>
  <si>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</si>
  <si>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</si>
  <si>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</si>
  <si>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</si>
  <si>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</si>
  <si>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</si>
  <si>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</si>
  <si>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</si>
  <si>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</si>
  <si>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</si>
  <si>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</si>
  <si>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</si>
  <si>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</si>
  <si>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</si>
  <si>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</si>
  <si>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</si>
  <si>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</si>
  <si>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</si>
  <si>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</si>
  <si>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</si>
  <si>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</si>
  <si>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</si>
  <si>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</si>
  <si>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</si>
  <si>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</si>
  <si>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</si>
  <si>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</si>
  <si>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</si>
  <si>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</si>
  <si>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</si>
  <si>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</si>
  <si>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</si>
  <si>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</si>
  <si>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</si>
  <si>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</si>
  <si>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</si>
  <si>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</si>
  <si>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</si>
  <si>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</si>
  <si>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</si>
  <si>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</si>
  <si>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</si>
  <si>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</si>
  <si>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</si>
  <si>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</si>
  <si>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</si>
  <si>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</si>
  <si>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</si>
  <si>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</si>
  <si>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</si>
  <si>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</si>
  <si>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</si>
  <si>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</si>
  <si>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</si>
  <si>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</si>
  <si>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</si>
  <si>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</si>
  <si>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</si>
  <si>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</si>
  <si>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</si>
  <si>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</si>
  <si>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</si>
  <si>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</si>
  <si>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</si>
  <si>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</si>
  <si>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</si>
  <si>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</si>
  <si>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</si>
  <si>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</si>
  <si>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</si>
  <si>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</si>
  <si>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</si>
  <si>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</si>
  <si>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</si>
  <si>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</si>
  <si>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</si>
  <si>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</si>
  <si>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</si>
  <si>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</si>
  <si>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</si>
  <si>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</si>
  <si>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</si>
  <si>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</si>
  <si>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</si>
  <si>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</si>
  <si>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</si>
  <si>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</si>
  <si>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</si>
  <si>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</si>
  <si>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</si>
  <si>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</si>
  <si>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</si>
  <si>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</si>
  <si>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</si>
  <si>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</si>
  <si>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</si>
  <si>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</si>
  <si>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</si>
  <si>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</si>
  <si>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</si>
  <si>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</si>
  <si>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</si>
  <si>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</si>
  <si>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</si>
  <si>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</si>
  <si>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</si>
  <si>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</si>
  <si>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</si>
  <si>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</si>
  <si>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</si>
  <si>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</si>
  <si>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</si>
  <si>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</si>
  <si>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</si>
  <si>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</si>
  <si>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</si>
  <si>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</si>
  <si>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</si>
  <si>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</si>
  <si>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</si>
  <si>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</si>
  <si>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</si>
  <si>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</si>
  <si>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</si>
  <si>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</si>
  <si>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</si>
  <si>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</si>
  <si>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</si>
  <si>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</si>
  <si>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</si>
  <si>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</si>
  <si>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</si>
  <si>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</si>
  <si>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</si>
  <si>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</si>
  <si>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</si>
  <si>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</si>
  <si>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</si>
  <si>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</si>
  <si>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</si>
  <si>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</si>
  <si>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</si>
  <si>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</si>
  <si>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</si>
  <si>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</si>
  <si>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</si>
  <si>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</si>
  <si>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</si>
  <si>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</si>
  <si>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</si>
  <si>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</si>
  <si>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</si>
  <si>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</si>
  <si>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</si>
  <si>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</si>
  <si>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</si>
  <si>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</si>
  <si>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</si>
  <si>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</si>
  <si>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</si>
  <si>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</si>
  <si>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</si>
  <si>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</si>
  <si>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</si>
  <si>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</si>
  <si>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</si>
  <si>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</si>
  <si>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</si>
  <si>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</si>
  <si>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</si>
  <si>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</si>
  <si>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</si>
  <si>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</si>
  <si>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</si>
  <si>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</si>
  <si>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</si>
  <si>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</si>
  <si>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</si>
  <si>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</si>
  <si>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</si>
  <si>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</si>
  <si>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</si>
  <si>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</si>
  <si>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</si>
  <si>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</si>
  <si>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</si>
  <si>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</si>
  <si>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</si>
  <si>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</si>
  <si>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</si>
  <si>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</si>
  <si>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</si>
  <si>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</si>
  <si>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</si>
  <si>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</si>
  <si>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</si>
  <si>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</si>
  <si>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</si>
  <si>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</si>
  <si>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</si>
  <si>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</si>
  <si>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</si>
  <si>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</si>
  <si>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</si>
  <si>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</si>
  <si>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</si>
  <si>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</si>
  <si>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</si>
  <si>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</si>
  <si>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</si>
  <si>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</si>
  <si>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</si>
  <si>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</si>
  <si>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</si>
  <si>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</si>
  <si>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</si>
  <si>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</si>
  <si>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</si>
  <si>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</si>
  <si>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</si>
  <si>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</si>
  <si>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</si>
  <si>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</si>
  <si>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</si>
  <si>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</si>
  <si>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</si>
  <si>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</si>
  <si>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</si>
  <si>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</si>
  <si>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</si>
  <si>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</si>
  <si>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</si>
  <si>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</si>
  <si>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</si>
  <si>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</si>
  <si>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</si>
  <si>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</si>
  <si>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</si>
  <si>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</si>
  <si>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</si>
  <si>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</si>
  <si>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</si>
  <si>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</si>
  <si>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</si>
  <si>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</si>
  <si>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</si>
  <si>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</si>
  <si>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</si>
  <si>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</si>
  <si>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</si>
  <si>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</si>
  <si>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</si>
  <si>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</si>
  <si>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</si>
  <si>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</si>
  <si>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</si>
  <si>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</si>
  <si>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</si>
  <si>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</si>
  <si>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</si>
  <si>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</si>
  <si>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</si>
  <si>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</si>
  <si>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</si>
  <si>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</si>
  <si>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</si>
  <si>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</si>
  <si>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</si>
  <si>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</si>
  <si>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</si>
  <si>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</si>
  <si>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</si>
  <si>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</si>
  <si>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</si>
  <si>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</si>
  <si>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</si>
  <si>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</si>
  <si>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</si>
  <si>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</si>
  <si>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</si>
  <si>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</si>
  <si>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</si>
  <si>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</si>
  <si>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</si>
  <si>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</si>
  <si>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</si>
  <si>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</si>
  <si>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</si>
  <si>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</si>
  <si>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</si>
  <si>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</si>
  <si>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</si>
  <si>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</si>
  <si>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</si>
  <si>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</si>
  <si>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</si>
  <si>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</si>
  <si>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</si>
  <si>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</si>
  <si>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</si>
  <si>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</si>
  <si>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</si>
  <si>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</si>
  <si>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</si>
  <si>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</si>
  <si>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</si>
  <si>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</si>
  <si>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</si>
  <si>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</si>
  <si>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</si>
  <si>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</si>
  <si>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</si>
  <si>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</si>
  <si>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</si>
  <si>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</si>
  <si>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</si>
  <si>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</si>
  <si>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</si>
  <si>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</si>
  <si>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</si>
  <si>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</si>
  <si>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</si>
  <si>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</si>
  <si>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</si>
  <si>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</si>
  <si>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</si>
  <si>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</si>
  <si>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</si>
  <si>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</si>
  <si>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</si>
  <si>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</si>
  <si>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</si>
  <si>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</si>
  <si>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</si>
  <si>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</si>
  <si>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</si>
  <si>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</si>
  <si>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</si>
  <si>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</si>
  <si>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</si>
  <si>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</si>
  <si>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</si>
  <si>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</si>
  <si>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</si>
  <si>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</si>
  <si>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</si>
  <si>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</si>
  <si>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</si>
  <si>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</si>
  <si>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</si>
  <si>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</si>
  <si>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</si>
  <si>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</si>
  <si>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</si>
  <si>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</si>
  <si>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</si>
  <si>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</si>
  <si>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</si>
  <si>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</si>
  <si>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</si>
  <si>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</si>
  <si>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</si>
  <si>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</si>
  <si>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</si>
  <si>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</si>
  <si>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</si>
  <si>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</si>
  <si>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</si>
  <si>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</si>
  <si>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</si>
  <si>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</si>
  <si>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</si>
  <si>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</si>
  <si>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</si>
  <si>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</si>
  <si>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</si>
  <si>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</si>
  <si>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</si>
  <si>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</si>
  <si>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</si>
  <si>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</si>
  <si>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</si>
  <si>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</si>
  <si>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</si>
  <si>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</si>
  <si>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</si>
  <si>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</si>
  <si>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</si>
  <si>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</si>
  <si>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</si>
  <si>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</si>
  <si>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</si>
  <si>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</si>
  <si>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</si>
  <si>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</si>
  <si>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</si>
  <si>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</si>
  <si>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</si>
  <si>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</si>
  <si>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</si>
  <si>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</si>
  <si>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</si>
  <si>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</si>
  <si>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</si>
  <si>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</si>
  <si>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</si>
  <si>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</si>
  <si>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</si>
  <si>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</si>
  <si>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</si>
  <si>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</si>
  <si>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</si>
  <si>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</si>
  <si>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</si>
  <si>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</si>
  <si>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</si>
  <si>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</si>
  <si>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</si>
  <si>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</si>
  <si>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</si>
  <si>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</si>
  <si>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</si>
  <si>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</si>
  <si>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</si>
  <si>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</si>
  <si>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</si>
  <si>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</si>
  <si>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</si>
  <si>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</si>
  <si>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</si>
  <si>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</si>
  <si>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</si>
  <si>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</si>
  <si>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</si>
  <si>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</si>
  <si>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</si>
  <si>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</si>
  <si>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</si>
  <si>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</si>
  <si>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</si>
  <si>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</si>
  <si>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</si>
  <si>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</si>
  <si>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</si>
  <si>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</si>
  <si>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</si>
  <si>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</si>
  <si>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</si>
  <si>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</si>
  <si>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</si>
  <si>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</si>
  <si>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</si>
  <si>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</si>
  <si>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</si>
  <si>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</si>
  <si>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</si>
  <si>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</si>
  <si>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</si>
  <si>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</si>
  <si>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</si>
  <si>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</si>
  <si>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</si>
  <si>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</si>
  <si>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</si>
  <si>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</si>
  <si>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</si>
  <si>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</si>
  <si>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</si>
  <si>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</si>
  <si>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</si>
  <si>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</si>
  <si>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</si>
  <si>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</si>
  <si>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</si>
  <si>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</si>
  <si>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</si>
  <si>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</si>
  <si>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</si>
  <si>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</si>
  <si>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</si>
  <si>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</si>
  <si>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</si>
  <si>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</si>
  <si>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</si>
  <si>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</si>
  <si>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</si>
  <si>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</si>
  <si>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</si>
  <si>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</si>
  <si>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</si>
  <si>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</si>
  <si>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</si>
  <si>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</si>
  <si>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</si>
  <si>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</si>
  <si>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</si>
  <si>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</si>
  <si>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</si>
  <si>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</si>
  <si>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</si>
  <si>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</si>
  <si>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</si>
  <si>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</si>
  <si>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</si>
  <si>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</si>
  <si>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</si>
  <si>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</si>
  <si>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</si>
  <si>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</si>
  <si>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</si>
  <si>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</si>
  <si>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</si>
  <si>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</si>
  <si>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</si>
  <si>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</si>
  <si>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</si>
  <si>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</si>
  <si>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</si>
  <si>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</si>
  <si>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</si>
  <si>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</si>
  <si>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</si>
  <si>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</si>
  <si>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</si>
  <si>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</si>
  <si>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</si>
  <si>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</si>
  <si>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</si>
  <si>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</si>
  <si>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</si>
  <si>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</si>
  <si>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</si>
  <si>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</si>
  <si>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</si>
  <si>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</si>
  <si>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</si>
  <si>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</si>
  <si>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</si>
  <si>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</si>
  <si>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</si>
  <si>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</si>
  <si>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</si>
  <si>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</si>
  <si>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</si>
  <si>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</si>
  <si>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</si>
  <si>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</si>
  <si>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</si>
  <si>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</si>
  <si>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</si>
  <si>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</si>
  <si>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</si>
  <si>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</si>
  <si>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</si>
  <si>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</si>
  <si>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</si>
  <si>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</si>
  <si>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</si>
  <si>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</si>
  <si>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</si>
  <si>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</si>
  <si>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</si>
  <si>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</si>
  <si>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</si>
  <si>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</si>
  <si>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</si>
  <si>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</si>
  <si>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</si>
  <si>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</si>
  <si>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</si>
  <si>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</si>
  <si>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</si>
  <si>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</si>
  <si>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</si>
  <si>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</si>
  <si>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</si>
  <si>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</si>
  <si>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</si>
  <si>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</si>
  <si>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</si>
  <si>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</si>
  <si>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</si>
  <si>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</si>
  <si>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</si>
  <si>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</si>
  <si>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</si>
  <si>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</si>
  <si>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</si>
  <si>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</si>
  <si>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</si>
  <si>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</si>
  <si>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</si>
  <si>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</si>
  <si>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</si>
  <si>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</si>
  <si>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</si>
  <si>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</si>
  <si>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</si>
  <si>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</si>
  <si>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</si>
  <si>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</si>
  <si>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</si>
  <si>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</si>
  <si>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</si>
  <si>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</si>
  <si>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</si>
  <si>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</si>
  <si>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</si>
  <si>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</si>
  <si>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</si>
  <si>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</si>
  <si>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</si>
  <si>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</si>
  <si>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</si>
  <si>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</si>
  <si>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</si>
  <si>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</si>
  <si>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</si>
  <si>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</si>
  <si>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</si>
  <si>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</si>
  <si>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</si>
  <si>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</si>
  <si>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</si>
  <si>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</si>
  <si>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</si>
  <si>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</si>
  <si>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</si>
  <si>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</si>
  <si>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</si>
  <si>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</si>
  <si>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</si>
  <si>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</si>
  <si>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</si>
  <si>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</si>
  <si>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</si>
  <si>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</si>
  <si>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</si>
  <si>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</si>
  <si>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</si>
  <si>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</si>
  <si>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</si>
  <si>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</si>
  <si>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</si>
  <si>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</si>
  <si>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</si>
  <si>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</si>
  <si>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</si>
  <si>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</si>
  <si>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</si>
  <si>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</si>
  <si>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</si>
  <si>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</si>
  <si>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</si>
  <si>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</si>
  <si>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</si>
  <si>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</si>
  <si>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</si>
  <si>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</si>
  <si>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</si>
  <si>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</si>
  <si>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</si>
  <si>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</si>
  <si>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</si>
  <si>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</si>
  <si>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</si>
  <si>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</si>
  <si>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</si>
  <si>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</si>
  <si>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</si>
  <si>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</si>
  <si>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</si>
  <si>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</si>
  <si>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</si>
  <si>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</si>
  <si>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</si>
  <si>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</si>
  <si>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</si>
  <si>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</si>
  <si>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</si>
  <si>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</si>
  <si>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</si>
  <si>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</si>
  <si>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</si>
  <si>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</si>
  <si>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</si>
  <si>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</si>
  <si>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</si>
  <si>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</si>
  <si>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</si>
  <si>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</si>
  <si>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</si>
  <si>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</si>
  <si>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</si>
  <si>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</si>
  <si>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</si>
  <si>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</si>
  <si>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</si>
  <si>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</si>
  <si>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</si>
  <si>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</si>
  <si>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</si>
  <si>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</si>
  <si>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</si>
  <si>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</si>
  <si>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</si>
  <si>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</si>
  <si>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</si>
  <si>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</si>
  <si>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</si>
  <si>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</si>
  <si>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</si>
  <si>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</si>
  <si>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</si>
  <si>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</si>
  <si>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</si>
  <si>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</si>
  <si>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</si>
  <si>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</si>
  <si>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</si>
  <si>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</si>
  <si>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</si>
  <si>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</si>
  <si>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</si>
  <si>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</si>
  <si>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</si>
  <si>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</si>
  <si>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</si>
  <si>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</si>
  <si>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</si>
  <si>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</si>
  <si>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</si>
  <si>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</si>
  <si>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</si>
  <si>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</si>
  <si>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</si>
  <si>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</si>
  <si>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</si>
  <si>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</si>
  <si>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</si>
  <si>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</si>
  <si>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</si>
  <si>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</si>
  <si>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</si>
  <si>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</si>
  <si>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</si>
  <si>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</si>
  <si>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</si>
  <si>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</si>
  <si>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</si>
  <si>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</si>
  <si>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</si>
  <si>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</si>
  <si>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</si>
  <si>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</si>
  <si>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</si>
  <si>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</si>
  <si>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</si>
  <si>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</si>
  <si>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</si>
  <si>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</si>
  <si>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</si>
  <si>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</si>
  <si>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</si>
  <si>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</si>
  <si>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</si>
  <si>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</si>
  <si>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</si>
  <si>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</si>
  <si>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</si>
  <si>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</si>
  <si>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</si>
  <si>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</si>
  <si>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</si>
  <si>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</si>
  <si>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</si>
  <si>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</si>
  <si>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</si>
  <si>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</si>
  <si>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</si>
  <si>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</si>
  <si>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</si>
  <si>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</si>
  <si>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</si>
  <si>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</si>
  <si>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</si>
  <si>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</si>
  <si>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</si>
  <si>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</si>
  <si>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</si>
  <si>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</si>
  <si>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</si>
  <si>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</si>
  <si>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</si>
  <si>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</si>
  <si>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</si>
  <si>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</si>
  <si>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</si>
  <si>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</si>
  <si>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</si>
  <si>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</si>
  <si>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</si>
  <si>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</si>
  <si>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</si>
  <si>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</si>
  <si>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</si>
  <si>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</si>
  <si>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</si>
  <si>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</si>
  <si>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</si>
  <si>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</si>
  <si>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</si>
  <si>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</si>
  <si>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</si>
  <si>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</si>
  <si>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</si>
  <si>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</si>
  <si>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</si>
  <si>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</si>
  <si>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</si>
  <si>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</si>
  <si>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</si>
  <si>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</si>
  <si>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</si>
  <si>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</si>
  <si>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</si>
  <si>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</si>
  <si>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</si>
  <si>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</si>
  <si>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</si>
  <si>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</si>
  <si>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</si>
  <si>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</si>
  <si>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</si>
  <si>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</si>
  <si>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</si>
  <si>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</si>
  <si>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</si>
  <si>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</si>
  <si>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</si>
  <si>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</si>
  <si>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</si>
  <si>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</si>
  <si>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</si>
  <si>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</si>
  <si>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</si>
  <si>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</si>
  <si>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</si>
  <si>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</si>
  <si>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</si>
  <si>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</si>
  <si>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</si>
  <si>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</si>
  <si>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</si>
  <si>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</si>
  <si>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</si>
  <si>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</si>
  <si>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</si>
  <si>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</si>
  <si>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</si>
  <si>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</si>
  <si>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</si>
  <si>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</si>
  <si>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</si>
  <si>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</si>
  <si>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</si>
  <si>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</si>
  <si>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</si>
  <si>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</si>
  <si>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</si>
  <si>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</si>
  <si>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</si>
  <si>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</si>
  <si>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</si>
  <si>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</si>
  <si>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</si>
  <si>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</si>
  <si>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</si>
  <si>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</si>
  <si>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</si>
  <si>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</si>
  <si>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</si>
  <si>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</si>
  <si>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</si>
  <si>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</si>
  <si>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</si>
  <si>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</si>
  <si>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</si>
  <si>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</si>
  <si>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</si>
  <si>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</si>
  <si>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</si>
  <si>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</si>
  <si>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</si>
  <si>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</si>
  <si>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</si>
  <si>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</si>
  <si>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</si>
  <si>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</si>
  <si>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</si>
  <si>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</si>
  <si>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</si>
  <si>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</si>
  <si>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</si>
  <si>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</si>
  <si>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</si>
  <si>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</si>
  <si>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</si>
  <si>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</si>
  <si>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</si>
  <si>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</si>
  <si>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</si>
  <si>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</si>
  <si>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</si>
  <si>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</si>
  <si>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</si>
  <si>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</si>
  <si>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</si>
  <si>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</si>
  <si>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</si>
  <si>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</si>
  <si>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</si>
  <si>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</si>
  <si>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</si>
  <si>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</si>
  <si>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</si>
  <si>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</si>
  <si>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</si>
  <si>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</si>
  <si>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</si>
  <si>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</si>
  <si>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</si>
  <si>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</si>
  <si>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</si>
  <si>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</si>
  <si>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</si>
  <si>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</si>
  <si>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</si>
  <si>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</si>
  <si>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</si>
  <si>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</si>
  <si>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</si>
  <si>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</si>
  <si>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</si>
  <si>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</si>
  <si>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</si>
  <si>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</si>
  <si>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</si>
  <si>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</si>
  <si>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</si>
  <si>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</si>
  <si>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</si>
  <si>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</si>
  <si>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</si>
  <si>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</si>
  <si>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</si>
  <si>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</si>
  <si>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</si>
  <si>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</si>
  <si>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</si>
  <si>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</si>
  <si>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</si>
  <si>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</si>
  <si>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</si>
  <si>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</si>
  <si>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</si>
  <si>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</si>
  <si>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</si>
  <si>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</si>
  <si>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</si>
  <si>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</si>
  <si>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</si>
  <si>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</si>
  <si>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</si>
  <si>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</si>
  <si>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</si>
  <si>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</si>
  <si>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</si>
  <si>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</si>
  <si>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</si>
  <si>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</si>
  <si>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</si>
  <si>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</si>
  <si>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</si>
  <si>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</si>
  <si>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</si>
  <si>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</si>
  <si>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</si>
  <si>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</si>
  <si>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</si>
  <si>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</si>
  <si>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</si>
  <si>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</si>
  <si>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</si>
  <si>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</si>
  <si>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</si>
  <si>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</si>
  <si>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</si>
  <si>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</si>
  <si>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</si>
  <si>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</si>
  <si>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</si>
  <si>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</si>
  <si>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</si>
  <si>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</si>
  <si>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</si>
  <si>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</si>
  <si>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</si>
  <si>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</si>
  <si>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</si>
  <si>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</si>
  <si>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</si>
  <si>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</si>
  <si>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</si>
  <si>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</si>
  <si>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</si>
  <si>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</si>
  <si>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</si>
  <si>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</si>
  <si>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</si>
  <si>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</si>
  <si>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</si>
  <si>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</si>
  <si>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</si>
  <si>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</si>
  <si>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</si>
  <si>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</si>
  <si>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</si>
  <si>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</si>
  <si>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</si>
  <si>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</si>
  <si>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</si>
  <si>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</si>
  <si>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</si>
  <si>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</si>
  <si>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</si>
  <si>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</si>
  <si>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</si>
  <si>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</si>
  <si>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</si>
  <si>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</si>
  <si>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</si>
  <si>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</si>
  <si>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</si>
  <si>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</si>
  <si>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</si>
  <si>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</si>
  <si>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</si>
  <si>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</si>
  <si>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</si>
  <si>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</si>
  <si>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</si>
  <si>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</si>
  <si>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</si>
  <si>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</si>
  <si>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</si>
  <si>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</si>
  <si>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</si>
  <si>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</si>
  <si>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</si>
  <si>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</si>
  <si>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</si>
  <si>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</si>
  <si>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</si>
  <si>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</si>
  <si>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</si>
  <si>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</si>
  <si>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</si>
  <si>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</si>
  <si>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</si>
  <si>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</si>
  <si>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</si>
  <si>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</si>
  <si>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</si>
  <si>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</si>
  <si>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</si>
  <si>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</si>
  <si>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</si>
  <si>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</si>
  <si>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</si>
  <si>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</si>
  <si>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</si>
  <si>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</si>
  <si>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</si>
  <si>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</si>
  <si>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</si>
  <si>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</si>
  <si>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</si>
  <si>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</si>
  <si>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</si>
  <si>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</si>
  <si>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</si>
  <si>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</si>
  <si>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</si>
  <si>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</si>
  <si>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</si>
  <si>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</si>
  <si>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</si>
  <si>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</si>
  <si>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</si>
  <si>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</si>
  <si>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</si>
  <si>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</si>
  <si>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</si>
  <si>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</si>
  <si>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</si>
  <si>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</si>
  <si>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</si>
  <si>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</si>
  <si>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</si>
  <si>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</si>
  <si>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</si>
  <si>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</si>
  <si>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</si>
  <si>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</si>
  <si>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</si>
  <si>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</si>
  <si>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</si>
  <si>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</si>
  <si>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</si>
  <si>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</si>
  <si>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</si>
  <si>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</si>
  <si>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</si>
  <si>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</si>
  <si>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</si>
  <si>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</si>
  <si>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</si>
  <si>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</si>
  <si>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</si>
  <si>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</si>
  <si>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</si>
  <si>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</si>
  <si>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</si>
  <si>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</si>
  <si>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</si>
  <si>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</si>
  <si>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</si>
  <si>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</si>
  <si>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</si>
  <si>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</si>
  <si>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</si>
  <si>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</si>
  <si>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</si>
  <si>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</si>
  <si>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</si>
  <si>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</si>
  <si>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</si>
  <si>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</si>
  <si>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</si>
  <si>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</si>
  <si>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</si>
  <si>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</si>
  <si>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</si>
  <si>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</si>
  <si>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</si>
  <si>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</si>
  <si>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</si>
  <si>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</si>
  <si>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</si>
  <si>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</si>
  <si>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</si>
  <si>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</si>
  <si>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</si>
  <si>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</si>
  <si>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</si>
  <si>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</si>
  <si>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</si>
  <si>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</si>
  <si>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</si>
  <si>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</si>
  <si>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</si>
  <si>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</si>
  <si>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</si>
  <si>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</si>
  <si>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</si>
  <si>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</si>
  <si>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</si>
  <si>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</si>
  <si>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</si>
  <si>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</si>
  <si>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</si>
  <si>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</si>
  <si>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</si>
  <si>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</si>
  <si>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</si>
  <si>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</si>
  <si>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</si>
  <si>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</si>
  <si>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</si>
  <si>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</si>
  <si>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</si>
  <si>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</si>
  <si>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</si>
  <si>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</si>
  <si>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</si>
  <si>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</si>
  <si>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</si>
  <si>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</si>
  <si>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</si>
  <si>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</si>
  <si>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</si>
  <si>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</si>
  <si>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</si>
  <si>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</si>
  <si>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</si>
  <si>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</si>
  <si>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</si>
  <si>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</si>
  <si>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</si>
  <si>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</si>
  <si>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</si>
  <si>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</si>
  <si>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</si>
  <si>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</si>
  <si>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</si>
  <si>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</si>
  <si>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</si>
  <si>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</si>
  <si>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</si>
  <si>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</si>
  <si>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</si>
  <si>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</si>
  <si>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</si>
  <si>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</si>
  <si>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</si>
  <si>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</si>
  <si>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</si>
  <si>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</si>
  <si>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</si>
  <si>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</si>
  <si>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</si>
  <si>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</si>
  <si>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</si>
  <si>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</si>
  <si>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</si>
  <si>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</si>
  <si>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</si>
  <si>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</si>
  <si>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</si>
  <si>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</si>
  <si>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</si>
  <si>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</si>
  <si>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</si>
  <si>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</si>
  <si>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</si>
  <si>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</si>
  <si>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</si>
  <si>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</si>
  <si>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</si>
  <si>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</si>
  <si>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</si>
  <si>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</si>
  <si>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</si>
  <si>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</si>
  <si>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</si>
  <si>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</si>
  <si>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</si>
  <si>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</si>
  <si>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</si>
  <si>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</si>
  <si>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</si>
  <si>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</si>
  <si>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</si>
  <si>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</si>
  <si>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</si>
  <si>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</si>
  <si>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</si>
  <si>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</si>
  <si>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</si>
  <si>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</si>
  <si>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</si>
  <si>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</si>
  <si>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</si>
  <si>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</si>
  <si>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</si>
  <si>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</si>
  <si>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</si>
  <si>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</si>
  <si>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</si>
  <si>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</si>
  <si>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</si>
  <si>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</si>
  <si>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</si>
  <si>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</si>
  <si>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</si>
  <si>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</si>
  <si>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</si>
  <si>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</si>
  <si>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</si>
  <si>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</si>
  <si>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</si>
  <si>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</si>
  <si>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</si>
  <si>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</si>
  <si>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</si>
  <si>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</si>
  <si>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</si>
  <si>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</si>
  <si>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</si>
  <si>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</si>
  <si>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</si>
  <si>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</si>
  <si>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</si>
  <si>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</si>
  <si>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</si>
  <si>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</si>
  <si>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</si>
  <si>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</si>
  <si>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</si>
  <si>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</si>
  <si>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</si>
  <si>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</si>
  <si>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</si>
  <si>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</si>
  <si>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</si>
  <si>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</si>
  <si>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</si>
  <si>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</si>
  <si>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</si>
  <si>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</si>
  <si>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</si>
  <si>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</si>
  <si>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</si>
  <si>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</si>
  <si>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</si>
  <si>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</si>
  <si>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</si>
  <si>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</si>
  <si>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</si>
  <si>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</si>
  <si>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</si>
  <si>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</si>
  <si>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</si>
  <si>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</si>
  <si>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</si>
  <si>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</si>
  <si>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</si>
  <si>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</si>
  <si>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</si>
  <si>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</si>
  <si>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</si>
  <si>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</si>
  <si>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</si>
  <si>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</si>
  <si>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</si>
  <si>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</si>
  <si>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</si>
  <si>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</si>
  <si>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</si>
  <si>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</si>
  <si>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</si>
  <si>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</si>
  <si>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</si>
  <si>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</si>
  <si>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</si>
  <si>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</si>
  <si>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</si>
  <si>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</si>
  <si>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</si>
  <si>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</si>
  <si>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</si>
  <si>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</si>
  <si>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</si>
  <si>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</si>
  <si>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</si>
  <si>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</si>
  <si>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</si>
  <si>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</si>
  <si>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</si>
  <si>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</si>
  <si>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</si>
  <si>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</si>
  <si>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</si>
  <si>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</si>
  <si>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</si>
  <si>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</si>
  <si>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</si>
  <si>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</si>
  <si>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</si>
  <si>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</si>
  <si>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</si>
  <si>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</si>
  <si>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</si>
  <si>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</si>
  <si>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</si>
  <si>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</si>
  <si>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</si>
  <si>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</si>
  <si>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</si>
  <si>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</si>
  <si>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</si>
  <si>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</si>
  <si>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</si>
  <si>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</si>
  <si>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</si>
  <si>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</si>
  <si>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</si>
  <si>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</si>
  <si>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</si>
  <si>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</si>
  <si>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</si>
  <si>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</si>
  <si>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</si>
  <si>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</si>
  <si>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</si>
  <si>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</si>
  <si>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</si>
  <si>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</si>
  <si>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</si>
  <si>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</si>
  <si>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</si>
  <si>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</si>
  <si>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</si>
  <si>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</si>
  <si>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</si>
  <si>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</si>
  <si>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</si>
  <si>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</si>
  <si>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</si>
  <si>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</si>
  <si>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</si>
  <si>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</si>
  <si>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</si>
  <si>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</si>
  <si>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</si>
  <si>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</si>
  <si>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</si>
  <si>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</si>
  <si>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</si>
  <si>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</si>
  <si>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</si>
  <si>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</si>
  <si>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</si>
  <si>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</si>
  <si>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</si>
  <si>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</si>
  <si>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</si>
  <si>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</si>
  <si>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</si>
  <si>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</si>
  <si>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</si>
  <si>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</si>
  <si>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</si>
  <si>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</si>
  <si>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</si>
  <si>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</si>
  <si>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</si>
  <si>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</si>
  <si>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</si>
  <si>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</si>
  <si>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</si>
  <si>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</si>
  <si>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</si>
  <si>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</si>
  <si>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</si>
  <si>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</si>
  <si>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</si>
  <si>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</si>
  <si>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</si>
  <si>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</si>
  <si>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</si>
  <si>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</si>
  <si>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</si>
  <si>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</si>
  <si>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</si>
  <si>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</si>
  <si>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</si>
  <si>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</si>
  <si>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</si>
  <si>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</si>
  <si>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</si>
  <si>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</si>
  <si>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</si>
  <si>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</si>
  <si>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</si>
  <si>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</si>
  <si>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</si>
  <si>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</si>
  <si>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</si>
  <si>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</si>
  <si>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</si>
  <si>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</si>
  <si>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</si>
  <si>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</si>
  <si>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</si>
  <si>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</si>
  <si>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</si>
  <si>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</si>
  <si>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</si>
  <si>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</si>
  <si>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</si>
  <si>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</si>
  <si>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</si>
  <si>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</si>
  <si>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</si>
  <si>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</si>
  <si>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</si>
  <si>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</si>
  <si>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</si>
  <si>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</si>
  <si>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</si>
  <si>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</si>
  <si>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</si>
  <si>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</si>
  <si>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</si>
  <si>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</si>
  <si>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</si>
  <si>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</si>
  <si>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</si>
  <si>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</si>
  <si>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</si>
  <si>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</si>
  <si>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</si>
  <si>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</si>
  <si>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</si>
  <si>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</si>
  <si>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</si>
  <si>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</si>
  <si>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</si>
  <si>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</si>
  <si>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</si>
  <si>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</si>
  <si>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</si>
  <si>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</si>
  <si>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</si>
  <si>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</si>
  <si>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</si>
  <si>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</si>
  <si>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</si>
  <si>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</si>
  <si>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</si>
  <si>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</si>
  <si>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</si>
  <si>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</si>
  <si>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</si>
  <si>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</si>
  <si>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</si>
  <si>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</si>
  <si>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</si>
  <si>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</si>
  <si>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</si>
  <si>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</si>
  <si>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</si>
  <si>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</si>
  <si>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</si>
  <si>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</si>
  <si>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</si>
  <si>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</si>
  <si>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</si>
  <si>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</si>
  <si>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</si>
  <si>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</si>
  <si>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</si>
  <si>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</si>
  <si>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</si>
  <si>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</si>
  <si>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</si>
  <si>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</si>
  <si>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</si>
  <si>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</si>
  <si>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</si>
  <si>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</si>
  <si>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</si>
  <si>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</si>
  <si>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</si>
  <si>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</si>
  <si>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</si>
  <si>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</si>
  <si>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</si>
  <si>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</si>
  <si>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</si>
  <si>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</si>
  <si>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</si>
  <si>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</si>
  <si>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</si>
  <si>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</si>
  <si>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</si>
  <si>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</si>
  <si>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</si>
  <si>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</si>
  <si>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</si>
  <si>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</si>
  <si>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</si>
  <si>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</si>
  <si>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</si>
  <si>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</si>
  <si>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</si>
  <si>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</si>
  <si>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</si>
  <si>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</si>
  <si>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</si>
  <si>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</si>
  <si>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</si>
  <si>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</si>
  <si>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</si>
  <si>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</si>
  <si>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</si>
  <si>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</si>
  <si>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</si>
  <si>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</si>
  <si>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</si>
  <si>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</si>
  <si>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</si>
  <si>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</si>
  <si>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</si>
  <si>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</si>
  <si>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</si>
  <si>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</si>
  <si>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</si>
  <si>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</si>
  <si>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</si>
  <si>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</si>
  <si>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</si>
  <si>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</si>
  <si>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</si>
  <si>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</si>
  <si>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</si>
  <si>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</si>
  <si>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</si>
  <si>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</si>
  <si>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</si>
  <si>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</si>
  <si>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</si>
  <si>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</si>
  <si>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</si>
  <si>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</si>
  <si>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</si>
  <si>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</si>
  <si>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</si>
  <si>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</si>
  <si>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</si>
  <si>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</si>
  <si>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</si>
  <si>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</si>
  <si>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</si>
  <si>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</si>
  <si>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</si>
  <si>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</si>
  <si>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</si>
  <si>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</si>
  <si>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</si>
  <si>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</si>
  <si>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</si>
  <si>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</si>
  <si>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</si>
  <si>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</si>
  <si>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</si>
  <si>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</si>
  <si>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</si>
  <si>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</si>
  <si>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</si>
  <si>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</si>
  <si>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</si>
  <si>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</si>
  <si>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</si>
  <si>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</si>
  <si>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</si>
  <si>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</si>
  <si>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</si>
  <si>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</si>
  <si>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</si>
  <si>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</si>
  <si>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</si>
  <si>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</si>
  <si>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</si>
  <si>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</si>
  <si>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</si>
  <si>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</si>
  <si>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</si>
  <si>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</si>
  <si>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</si>
  <si>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</si>
  <si>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</si>
  <si>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</si>
  <si>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</si>
  <si>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</si>
  <si>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</si>
  <si>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</si>
  <si>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</si>
  <si>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</si>
  <si>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</si>
  <si>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</si>
  <si>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</si>
  <si>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</si>
  <si>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</si>
  <si>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</si>
  <si>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</si>
  <si>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</si>
  <si>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</si>
  <si>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</si>
  <si>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</si>
  <si>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</si>
  <si>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</si>
  <si>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</si>
  <si>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</si>
  <si>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</si>
  <si>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</si>
  <si>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</si>
  <si>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</si>
  <si>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</si>
  <si>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</si>
  <si>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</si>
  <si>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</si>
  <si>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</si>
  <si>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</si>
  <si>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</si>
  <si>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</si>
  <si>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</si>
  <si>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</si>
  <si>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</si>
  <si>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</si>
  <si>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</si>
  <si>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</si>
  <si>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</si>
  <si>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</si>
  <si>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</si>
  <si>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</si>
  <si>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</si>
  <si>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</si>
  <si>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</si>
  <si>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</si>
  <si>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</si>
  <si>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</si>
  <si>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</si>
  <si>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</si>
  <si>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</si>
  <si>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</si>
  <si>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</si>
  <si>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</si>
  <si>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</si>
  <si>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</si>
  <si>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</si>
  <si>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</si>
  <si>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</si>
  <si>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</si>
  <si>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</si>
  <si>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</si>
  <si>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</si>
  <si>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</si>
  <si>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</si>
  <si>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</si>
  <si>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</si>
  <si>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</si>
  <si>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</si>
  <si>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</si>
  <si>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</si>
  <si>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</si>
  <si>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</si>
  <si>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</si>
  <si>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</si>
  <si>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</si>
  <si>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</si>
  <si>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</si>
  <si>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</si>
  <si>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</si>
  <si>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</si>
  <si>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</si>
  <si>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</si>
  <si>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</si>
  <si>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</si>
  <si>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</si>
  <si>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</si>
  <si>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</si>
  <si>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</si>
  <si>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</si>
  <si>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</si>
  <si>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</si>
  <si>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</si>
  <si>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</si>
  <si>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</si>
  <si>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</si>
  <si>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</si>
  <si>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</si>
  <si>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</si>
  <si>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</si>
  <si>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</si>
  <si>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</si>
  <si>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</si>
  <si>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</si>
  <si>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</si>
  <si>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</si>
  <si>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</si>
  <si>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</si>
  <si>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</si>
  <si>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</si>
  <si>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</si>
  <si>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</si>
  <si>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</si>
  <si>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</si>
  <si>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</si>
  <si>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</si>
  <si>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</si>
  <si>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</si>
  <si>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</si>
  <si>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</si>
  <si>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</si>
  <si>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</si>
  <si>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</si>
  <si>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</si>
  <si>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</si>
  <si>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</si>
  <si>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</si>
  <si>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</si>
  <si>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</si>
  <si>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</si>
  <si>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</si>
  <si>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</si>
  <si>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</si>
  <si>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</si>
  <si>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</si>
  <si>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</si>
  <si>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</si>
  <si>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</si>
  <si>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</si>
  <si>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</si>
  <si>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</si>
  <si>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</si>
  <si>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</si>
  <si>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</si>
  <si>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</si>
  <si>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</si>
  <si>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</si>
  <si>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</si>
  <si>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</si>
  <si>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</si>
  <si>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</si>
  <si>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</si>
  <si>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</si>
  <si>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</si>
  <si>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</si>
  <si>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</si>
  <si>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</si>
  <si>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</si>
  <si>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</si>
  <si>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</si>
  <si>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</si>
  <si>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</si>
  <si>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</si>
  <si>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</si>
  <si>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</si>
  <si>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</si>
  <si>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</si>
  <si>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</si>
  <si>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</si>
  <si>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</si>
  <si>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</si>
  <si>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</si>
  <si>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</si>
  <si>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</si>
  <si>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</si>
  <si>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</si>
  <si>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</si>
  <si>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</si>
  <si>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</si>
  <si>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</si>
  <si>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</si>
  <si>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</si>
  <si>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</si>
  <si>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</si>
  <si>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</si>
  <si>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</si>
  <si>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</si>
  <si>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</si>
  <si>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</si>
  <si>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</si>
  <si>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</si>
  <si>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</si>
  <si>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</si>
  <si>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</si>
  <si>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</si>
  <si>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</si>
  <si>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</si>
  <si>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</si>
  <si>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</si>
  <si>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</si>
  <si>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</si>
  <si>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</si>
  <si>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</si>
  <si>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</si>
  <si>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</si>
  <si>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</si>
  <si>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</si>
  <si>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</si>
  <si>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</si>
  <si>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</si>
  <si>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</si>
  <si>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</si>
  <si>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</si>
  <si>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</si>
  <si>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</si>
  <si>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</si>
  <si>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</si>
  <si>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</si>
  <si>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</si>
  <si>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</si>
  <si>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</si>
  <si>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</si>
  <si>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</si>
  <si>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</si>
  <si>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</si>
  <si>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</si>
  <si>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</si>
  <si>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</si>
  <si>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</si>
  <si>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</si>
  <si>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</si>
  <si>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</si>
  <si>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</si>
  <si>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</si>
  <si>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</si>
  <si>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</si>
  <si>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</si>
  <si>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</si>
  <si>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</si>
  <si>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</si>
  <si>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</si>
  <si>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</si>
  <si>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</si>
  <si>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</si>
  <si>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</si>
  <si>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</si>
  <si>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</si>
  <si>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</si>
  <si>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</si>
  <si>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</si>
  <si>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</si>
  <si>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</si>
  <si>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</si>
  <si>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</si>
  <si>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</si>
  <si>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</si>
  <si>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</si>
  <si>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</si>
  <si>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</si>
  <si>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</si>
  <si>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</si>
  <si>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</si>
  <si>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</si>
  <si>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</si>
  <si>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</si>
  <si>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</si>
  <si>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</si>
  <si>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</si>
  <si>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</si>
  <si>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</si>
  <si>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</si>
  <si>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</si>
  <si>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</si>
  <si>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</si>
  <si>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</si>
  <si>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</si>
  <si>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</si>
  <si>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</si>
  <si>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</si>
  <si>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</si>
  <si>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</si>
  <si>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</si>
  <si>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</si>
  <si>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</si>
  <si>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</si>
  <si>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</si>
  <si>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</si>
  <si>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</si>
  <si>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</si>
  <si>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</si>
  <si>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</si>
  <si>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</si>
  <si>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</si>
  <si>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</si>
  <si>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</si>
  <si>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</si>
  <si>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</si>
  <si>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</si>
  <si>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</si>
  <si>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</si>
  <si>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</si>
  <si>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</si>
  <si>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</si>
  <si>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</si>
  <si>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</si>
  <si>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</si>
  <si>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</si>
  <si>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</si>
  <si>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</si>
  <si>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</si>
  <si>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</si>
  <si>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</si>
  <si>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</si>
  <si>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</si>
  <si>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</si>
  <si>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</si>
  <si>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</si>
  <si>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</si>
  <si>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</si>
  <si>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</si>
  <si>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</si>
  <si>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</si>
  <si>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</si>
  <si>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</si>
  <si>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</si>
  <si>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</si>
  <si>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</si>
  <si>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</si>
  <si>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</si>
  <si>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</si>
  <si>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</si>
  <si>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</si>
  <si>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</si>
  <si>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</si>
  <si>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</si>
  <si>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</si>
  <si>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</si>
  <si>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</si>
  <si>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</si>
  <si>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</si>
  <si>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</si>
  <si>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</si>
  <si>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</si>
  <si>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</si>
  <si>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</si>
  <si>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</si>
  <si>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</si>
  <si>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</si>
  <si>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</si>
  <si>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</si>
  <si>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</si>
  <si>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</si>
  <si>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</si>
  <si>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</si>
  <si>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</si>
  <si>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</si>
  <si>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</si>
  <si>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</si>
  <si>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</si>
  <si>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</si>
  <si>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</si>
  <si>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</si>
  <si>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</si>
  <si>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</si>
  <si>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</si>
  <si>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</si>
  <si>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</si>
  <si>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</si>
  <si>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</si>
  <si>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</si>
  <si>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</si>
  <si>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</si>
  <si>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</si>
  <si>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</si>
  <si>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</si>
  <si>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</si>
  <si>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</si>
  <si>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</si>
  <si>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</si>
  <si>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</si>
  <si>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</si>
  <si>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</si>
  <si>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</si>
  <si>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</si>
  <si>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</si>
  <si>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</si>
  <si>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</si>
  <si>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</si>
  <si>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</si>
  <si>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</si>
  <si>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</si>
  <si>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</si>
  <si>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</si>
  <si>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</si>
  <si>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</si>
  <si>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</si>
  <si>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</si>
  <si>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</si>
  <si>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</si>
  <si>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</si>
  <si>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</si>
  <si>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</si>
  <si>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</si>
  <si>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</si>
  <si>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</si>
  <si>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</si>
  <si>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</si>
  <si>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</si>
  <si>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</si>
  <si>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</si>
  <si>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</si>
  <si>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</si>
  <si>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</si>
  <si>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</si>
  <si>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</si>
  <si>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</si>
  <si>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</si>
  <si>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</si>
  <si>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</si>
  <si>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</si>
  <si>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</si>
  <si>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</si>
  <si>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</si>
  <si>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</si>
  <si>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</si>
  <si>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</si>
  <si>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</si>
  <si>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</si>
  <si>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</si>
  <si>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</si>
  <si>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</si>
  <si>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</si>
  <si>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</si>
  <si>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</si>
  <si>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</si>
  <si>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</si>
  <si>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</si>
  <si>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</si>
  <si>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</si>
  <si>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</si>
  <si>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</si>
  <si>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</si>
  <si>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</si>
  <si>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</si>
  <si>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</si>
  <si>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</si>
  <si>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</si>
  <si>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</si>
  <si>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</si>
  <si>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</si>
  <si>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</si>
  <si>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</si>
  <si>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</si>
  <si>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</si>
  <si>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</si>
  <si>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</si>
  <si>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</si>
  <si>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</si>
  <si>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</si>
  <si>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</si>
  <si>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</si>
  <si>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</si>
  <si>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</si>
  <si>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</si>
  <si>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</si>
  <si>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</si>
  <si>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</si>
  <si>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</si>
  <si>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</si>
  <si>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</si>
  <si>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</si>
  <si>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</si>
  <si>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</si>
  <si>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</si>
  <si>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</si>
  <si>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</si>
  <si>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</si>
  <si>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</si>
  <si>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</si>
  <si>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</si>
  <si>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</si>
  <si>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</si>
  <si>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</si>
  <si>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</si>
  <si>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</si>
  <si>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</si>
  <si>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</si>
  <si>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</si>
  <si>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</si>
  <si>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</si>
  <si>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</si>
  <si>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</si>
  <si>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</si>
  <si>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</si>
  <si>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</si>
  <si>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</si>
  <si>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</si>
  <si>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</si>
  <si>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</si>
  <si>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</si>
  <si>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</si>
  <si>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</si>
  <si>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</si>
  <si>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</si>
  <si>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</si>
  <si>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</si>
  <si>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</si>
  <si>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</si>
  <si>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</si>
  <si>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</si>
  <si>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</si>
  <si>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</si>
  <si>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</si>
  <si>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</si>
  <si>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</si>
  <si>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</si>
  <si>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</si>
  <si>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</si>
  <si>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</si>
  <si>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</si>
  <si>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</si>
  <si>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</si>
  <si>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</si>
  <si>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</si>
  <si>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</si>
  <si>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</si>
  <si>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</si>
  <si>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</si>
  <si>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</si>
  <si>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</si>
  <si>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</si>
  <si>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</si>
  <si>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</si>
  <si>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</si>
  <si>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</si>
  <si>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</si>
  <si>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</si>
  <si>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</si>
  <si>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</si>
  <si>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</si>
  <si>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</si>
  <si>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</si>
  <si>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</si>
  <si>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</si>
  <si>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</si>
  <si>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</si>
  <si>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</si>
  <si>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</si>
  <si>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</si>
  <si>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</si>
  <si>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</si>
  <si>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</si>
  <si>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</si>
  <si>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</si>
  <si>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</si>
  <si>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</si>
  <si>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</si>
  <si>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</si>
  <si>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</si>
  <si>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</si>
  <si>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</si>
  <si>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</si>
  <si>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</si>
  <si>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</si>
  <si>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</si>
  <si>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</si>
  <si>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</si>
  <si>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</si>
  <si>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</si>
  <si>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</si>
  <si>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</si>
  <si>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</si>
  <si>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</si>
  <si>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</si>
  <si>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</si>
  <si>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</si>
  <si>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</si>
  <si>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</si>
  <si>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</si>
  <si>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</si>
  <si>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</si>
  <si>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</si>
  <si>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</si>
  <si>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</si>
  <si>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</si>
  <si>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</si>
  <si>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</si>
  <si>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</si>
  <si>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</si>
  <si>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</si>
  <si>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</si>
  <si>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</si>
  <si>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</si>
  <si>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</si>
  <si>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</si>
  <si>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</si>
  <si>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</si>
  <si>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</si>
  <si>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</si>
  <si>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</si>
  <si>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</si>
  <si>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</si>
  <si>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</si>
  <si>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</si>
  <si>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</si>
  <si>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</si>
  <si>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</si>
  <si>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</si>
  <si>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</si>
  <si>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</si>
  <si>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</si>
  <si>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</si>
  <si>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</si>
  <si>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</si>
  <si>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</si>
  <si>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</si>
  <si>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</si>
  <si>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</si>
  <si>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</si>
  <si>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</si>
  <si>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</si>
  <si>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</si>
  <si>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</si>
  <si>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</si>
  <si>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</si>
  <si>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</si>
  <si>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</si>
  <si>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</si>
  <si>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</si>
  <si>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</si>
  <si>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</si>
  <si>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</si>
  <si>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</si>
  <si>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</si>
  <si>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</si>
  <si>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</si>
  <si>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</si>
  <si>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</si>
  <si>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</si>
  <si>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</si>
  <si>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</si>
  <si>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</si>
  <si>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</si>
  <si>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</si>
  <si>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</si>
  <si>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</si>
  <si>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</si>
  <si>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</si>
  <si>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</si>
  <si>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</si>
  <si>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</si>
  <si>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</si>
  <si>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</si>
  <si>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</si>
  <si>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</si>
  <si>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</si>
  <si>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</si>
  <si>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</si>
  <si>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</si>
  <si>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</si>
  <si>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</si>
  <si>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</si>
  <si>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</si>
  <si>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</si>
  <si>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</si>
  <si>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</si>
  <si>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</si>
  <si>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</si>
  <si>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</si>
  <si>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</si>
  <si>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</si>
  <si>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</si>
  <si>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</si>
  <si>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</si>
  <si>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</si>
  <si>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</si>
  <si>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</si>
  <si>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</si>
  <si>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</si>
  <si>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</si>
  <si>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</si>
  <si>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</si>
  <si>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</si>
  <si>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</si>
  <si>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</si>
  <si>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</si>
  <si>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</si>
  <si>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</si>
  <si>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</si>
  <si>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</si>
  <si>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</si>
  <si>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</si>
  <si>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</si>
  <si>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</si>
  <si>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</si>
  <si>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</si>
  <si>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</si>
  <si>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</si>
  <si>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</si>
  <si>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</si>
  <si>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</si>
  <si>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</si>
  <si>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</si>
  <si>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</si>
  <si>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</si>
  <si>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</si>
  <si>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</si>
  <si>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</si>
  <si>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</si>
  <si>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</si>
  <si>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</si>
  <si>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</si>
  <si>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</si>
  <si>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</si>
  <si>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</si>
  <si>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</si>
  <si>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</si>
  <si>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</si>
  <si>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</si>
  <si>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</si>
  <si>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</si>
  <si>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</si>
  <si>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</si>
  <si>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</si>
  <si>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</si>
  <si>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</si>
  <si>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</si>
  <si>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</si>
  <si>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</si>
  <si>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</si>
  <si>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</si>
  <si>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</si>
  <si>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</si>
  <si>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</si>
  <si>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</si>
  <si>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</si>
  <si>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</si>
  <si>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</si>
  <si>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</si>
  <si>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</si>
  <si>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</si>
  <si>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</si>
  <si>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</si>
  <si>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</si>
  <si>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</si>
  <si>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</si>
  <si>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</si>
  <si>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</si>
  <si>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</si>
  <si>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</si>
  <si>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</si>
  <si>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</si>
  <si>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</si>
  <si>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</si>
  <si>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</si>
  <si>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</si>
  <si>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</si>
  <si>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</si>
  <si>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</si>
  <si>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</si>
  <si>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</si>
  <si>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</si>
  <si>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</si>
  <si>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</si>
  <si>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</si>
  <si>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</si>
  <si>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</si>
  <si>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</si>
  <si>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</si>
  <si>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</si>
  <si>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</si>
  <si>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</si>
  <si>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</si>
  <si>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</si>
  <si>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</si>
  <si>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</si>
  <si>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</si>
  <si>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</si>
  <si>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</si>
  <si>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</si>
  <si>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</si>
  <si>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</si>
  <si>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</si>
  <si>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</si>
  <si>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</si>
  <si>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</si>
  <si>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</si>
  <si>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</si>
  <si>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</si>
  <si>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</si>
  <si>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</si>
  <si>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</si>
  <si>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</si>
  <si>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</si>
  <si>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</si>
  <si>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</si>
  <si>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</si>
  <si>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</si>
  <si>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</si>
  <si>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</si>
  <si>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</si>
  <si>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</si>
  <si>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</si>
  <si>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</si>
  <si>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</si>
  <si>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</si>
  <si>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</si>
  <si>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</si>
  <si>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</si>
  <si>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</si>
  <si>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</si>
  <si>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</si>
  <si>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</si>
  <si>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</si>
  <si>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</si>
  <si>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</si>
  <si>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</si>
  <si>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</si>
  <si>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</si>
  <si>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</si>
  <si>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</si>
  <si>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</si>
  <si>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</si>
  <si>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</si>
  <si>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</si>
  <si>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</si>
  <si>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</si>
  <si>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</si>
  <si>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</si>
  <si>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</si>
  <si>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</si>
  <si>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</si>
  <si>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</si>
  <si>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</si>
  <si>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</si>
  <si>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</si>
  <si>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</si>
  <si>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</si>
  <si>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</si>
  <si>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</si>
  <si>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</si>
  <si>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</si>
  <si>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</si>
  <si>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</si>
  <si>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</si>
  <si>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</si>
  <si>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</si>
  <si>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</si>
  <si>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</si>
  <si>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</si>
  <si>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</si>
  <si>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</si>
  <si>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</si>
  <si>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</si>
  <si>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</si>
  <si>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</si>
  <si>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</si>
  <si>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</si>
  <si>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</si>
  <si>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</si>
  <si>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</si>
  <si>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</si>
  <si>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</si>
  <si>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</si>
  <si>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</si>
  <si>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</si>
  <si>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</si>
  <si>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</si>
  <si>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</si>
  <si>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</si>
  <si>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</si>
  <si>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</si>
  <si>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</si>
  <si>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</si>
  <si>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</si>
  <si>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</si>
  <si>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</si>
  <si>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</si>
  <si>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</si>
  <si>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</si>
  <si>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</si>
  <si>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</si>
  <si>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</si>
  <si>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</si>
  <si>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</si>
  <si>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</si>
  <si>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</si>
  <si>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</si>
  <si>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</si>
  <si>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</si>
  <si>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</si>
  <si>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</si>
  <si>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</si>
  <si>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</si>
  <si>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</si>
  <si>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</si>
  <si>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</si>
  <si>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</si>
  <si>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</si>
  <si>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</si>
  <si>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</si>
  <si>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</si>
  <si>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</si>
  <si>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</si>
  <si>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</si>
  <si>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</si>
  <si>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</si>
  <si>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</si>
  <si>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</si>
  <si>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</si>
  <si>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</si>
  <si>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</si>
  <si>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</si>
  <si>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</si>
  <si>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</si>
  <si>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</si>
  <si>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</si>
  <si>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</si>
  <si>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</si>
  <si>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</si>
  <si>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</si>
  <si>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</si>
  <si>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</si>
  <si>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</si>
  <si>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</si>
  <si>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</si>
  <si>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</si>
  <si>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</si>
  <si>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</si>
  <si>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</si>
  <si>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</si>
  <si>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</si>
  <si>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</si>
  <si>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</si>
  <si>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</si>
  <si>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</si>
  <si>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</si>
  <si>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</si>
  <si>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</si>
  <si>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</si>
  <si>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</si>
  <si>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</si>
  <si>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</si>
  <si>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</si>
  <si>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</si>
  <si>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</si>
  <si>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</si>
  <si>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</si>
  <si>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</si>
  <si>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</si>
  <si>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</si>
  <si>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</si>
  <si>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</si>
  <si>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</si>
  <si>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</si>
  <si>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</si>
  <si>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</si>
  <si>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</si>
  <si>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</si>
  <si>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</si>
  <si>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</si>
  <si>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</si>
  <si>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</si>
  <si>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</si>
  <si>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</si>
  <si>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</si>
  <si>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</si>
  <si>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</si>
  <si>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</si>
  <si>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</si>
  <si>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</si>
  <si>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</si>
  <si>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</si>
  <si>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</si>
  <si>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</si>
  <si>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</si>
  <si>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</si>
  <si>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</si>
  <si>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</si>
  <si>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</si>
  <si>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</si>
  <si>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</si>
  <si>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</si>
  <si>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</si>
  <si>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</si>
  <si>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</si>
  <si>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</si>
  <si>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</si>
  <si>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</si>
  <si>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</si>
  <si>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</si>
  <si>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</si>
  <si>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</si>
  <si>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</si>
  <si>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</si>
  <si>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</si>
  <si>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</si>
  <si>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</si>
  <si>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</si>
  <si>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</si>
  <si>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</si>
  <si>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</si>
  <si>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</si>
  <si>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</si>
  <si>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</si>
  <si>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</si>
  <si>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</si>
  <si>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</si>
  <si>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</si>
  <si>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</si>
  <si>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</si>
  <si>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</si>
  <si>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</si>
  <si>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</si>
  <si>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</si>
  <si>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</si>
  <si>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</si>
  <si>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</si>
  <si>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</si>
  <si>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</si>
  <si>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</si>
  <si>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</si>
  <si>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</si>
  <si>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</si>
  <si>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</si>
  <si>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</si>
  <si>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</si>
  <si>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</si>
  <si>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</si>
  <si>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</si>
  <si>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</si>
  <si>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</si>
  <si>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</si>
  <si>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</si>
  <si>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</si>
  <si>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</si>
  <si>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</si>
  <si>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</si>
  <si>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</si>
  <si>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</si>
  <si>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</si>
  <si>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</si>
  <si>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</si>
  <si>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</si>
  <si>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</si>
  <si>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</si>
  <si>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</si>
  <si>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</si>
  <si>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</si>
  <si>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</si>
  <si>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</si>
  <si>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</si>
  <si>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</si>
  <si>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</si>
  <si>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</si>
  <si>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</si>
  <si>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</si>
  <si>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</si>
  <si>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</si>
  <si>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</si>
  <si>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</si>
  <si>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</si>
  <si>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</si>
  <si>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</si>
  <si>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</si>
  <si>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</si>
  <si>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</si>
  <si>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</si>
  <si>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</si>
  <si>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</si>
  <si>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</si>
  <si>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</si>
  <si>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</si>
  <si>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</si>
  <si>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</si>
  <si>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</si>
  <si>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</si>
  <si>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</si>
  <si>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</si>
  <si>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</si>
  <si>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</si>
  <si>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</si>
  <si>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</si>
  <si>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</si>
  <si>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</si>
  <si>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</si>
  <si>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</si>
  <si>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</si>
  <si>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</si>
  <si>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</si>
  <si>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</si>
  <si>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</si>
  <si>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</si>
  <si>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</si>
  <si>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</si>
  <si>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</si>
  <si>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</si>
  <si>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</si>
  <si>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</si>
  <si>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</si>
  <si>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</si>
  <si>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</si>
  <si>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</si>
  <si>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</si>
  <si>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</si>
  <si>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</si>
  <si>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</si>
  <si>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</si>
  <si>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</si>
  <si>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</si>
  <si>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</si>
  <si>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</si>
  <si>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</si>
  <si>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</si>
  <si>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</si>
  <si>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</si>
  <si>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</si>
  <si>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</si>
  <si>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</si>
  <si>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</si>
  <si>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</si>
  <si>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</si>
  <si>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</si>
  <si>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</si>
  <si>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</si>
  <si>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</si>
  <si>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</si>
  <si>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</si>
  <si>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</si>
  <si>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</si>
  <si>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</si>
  <si>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</si>
  <si>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</si>
  <si>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</si>
  <si>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</si>
  <si>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</si>
  <si>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</si>
  <si>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</si>
  <si>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</si>
  <si>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</si>
  <si>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</si>
  <si>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</si>
  <si>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</si>
  <si>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</si>
  <si>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</si>
  <si>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</si>
  <si>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</si>
  <si>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</si>
  <si>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</si>
  <si>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</si>
  <si>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</si>
  <si>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</si>
  <si>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</si>
  <si>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</si>
  <si>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</si>
  <si>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</si>
  <si>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</si>
  <si>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</si>
  <si>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</si>
  <si>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</si>
  <si>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</si>
  <si>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</si>
  <si>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</si>
  <si>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</si>
  <si>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</si>
  <si>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</si>
  <si>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</si>
  <si>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</si>
  <si>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</si>
  <si>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</si>
  <si>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</si>
  <si>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</si>
  <si>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</si>
  <si>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</si>
  <si>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</si>
  <si>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</si>
  <si>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</si>
  <si>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</si>
  <si>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</si>
  <si>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</si>
  <si>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</si>
  <si>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</si>
  <si>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</si>
  <si>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</si>
  <si>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</si>
  <si>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</si>
  <si>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</si>
  <si>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</si>
  <si>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</si>
  <si>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</si>
  <si>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</si>
  <si>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</si>
  <si>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</si>
  <si>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</si>
  <si>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</si>
  <si>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</si>
  <si>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</si>
  <si>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</si>
  <si>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</si>
  <si>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</si>
  <si>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</si>
  <si>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</si>
  <si>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</si>
  <si>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</si>
  <si>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</si>
  <si>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</si>
  <si>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</si>
  <si>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</si>
  <si>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</si>
  <si>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</si>
  <si>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</si>
  <si>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</si>
  <si>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</si>
  <si>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</si>
  <si>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</si>
  <si>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</si>
  <si>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</si>
  <si>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</si>
  <si>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</si>
  <si>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</si>
  <si>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</si>
  <si>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</si>
  <si>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</si>
  <si>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</si>
  <si>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</si>
  <si>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</si>
  <si>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</si>
  <si>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</si>
  <si>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</si>
  <si>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</si>
  <si>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</si>
  <si>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</si>
  <si>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</si>
  <si>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</si>
  <si>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</si>
  <si>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</si>
  <si>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</si>
  <si>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</si>
  <si>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</si>
  <si>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</si>
  <si>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</si>
  <si>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</si>
  <si>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</si>
  <si>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</si>
  <si>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</si>
  <si>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</si>
  <si>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</si>
  <si>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</si>
  <si>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</si>
  <si>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</si>
  <si>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</si>
  <si>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</si>
  <si>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</si>
  <si>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</si>
  <si>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</si>
  <si>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</si>
  <si>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</si>
  <si>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</si>
  <si>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</si>
  <si>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</si>
  <si>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</si>
  <si>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</si>
  <si>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</si>
  <si>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</si>
  <si>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</si>
  <si>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</si>
  <si>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</si>
  <si>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</si>
  <si>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</si>
  <si>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</si>
  <si>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</si>
  <si>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</si>
  <si>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</si>
  <si>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</si>
  <si>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</si>
  <si>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</si>
  <si>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</si>
  <si>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</si>
  <si>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</si>
  <si>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</si>
  <si>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</si>
  <si>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</si>
  <si>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</si>
  <si>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</si>
  <si>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</si>
  <si>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</si>
  <si>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</si>
  <si>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</si>
  <si>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</si>
  <si>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</si>
  <si>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</si>
  <si>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</si>
  <si>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</si>
  <si>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</si>
  <si>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</si>
  <si>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</si>
  <si>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</si>
  <si>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</si>
  <si>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</si>
  <si>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</si>
  <si>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</si>
  <si>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</si>
  <si>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</si>
  <si>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</si>
  <si>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</si>
  <si>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</si>
  <si>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</si>
  <si>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</si>
  <si>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</si>
  <si>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</si>
  <si>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</si>
  <si>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</si>
  <si>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</si>
  <si>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</si>
  <si>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</si>
  <si>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</si>
  <si>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</si>
  <si>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</si>
  <si>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</si>
  <si>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</si>
  <si>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</si>
  <si>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</si>
  <si>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</si>
  <si>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</si>
  <si>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</si>
  <si>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</si>
  <si>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</si>
  <si>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</si>
  <si>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</si>
  <si>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</si>
  <si>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</si>
  <si>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</si>
  <si>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</si>
  <si>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</si>
  <si>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</si>
  <si>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</si>
  <si>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</si>
  <si>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</si>
  <si>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</si>
  <si>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</si>
  <si>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</si>
  <si>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</si>
  <si>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</si>
  <si>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</si>
  <si>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</si>
  <si>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</si>
  <si>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</si>
  <si>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</si>
  <si>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</si>
  <si>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</si>
  <si>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</si>
  <si>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</si>
  <si>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</si>
  <si>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</si>
  <si>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</si>
  <si>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</si>
  <si>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</si>
  <si>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</si>
  <si>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</si>
  <si>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</si>
  <si>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</si>
  <si>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</si>
  <si>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</si>
  <si>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</si>
  <si>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</si>
  <si>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</si>
  <si>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</si>
  <si>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</si>
  <si>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</si>
  <si>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</si>
  <si>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</si>
  <si>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</si>
  <si>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</si>
  <si>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</si>
  <si>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</si>
  <si>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</si>
  <si>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</si>
  <si>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</si>
  <si>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</si>
  <si>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</si>
  <si>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</si>
  <si>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</si>
  <si>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</si>
  <si>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</si>
  <si>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</si>
  <si>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</si>
  <si>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</si>
  <si>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</si>
  <si>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</si>
  <si>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</si>
  <si>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</si>
  <si>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</si>
  <si>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</si>
  <si>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</si>
  <si>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</si>
  <si>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</si>
  <si>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</si>
  <si>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</si>
  <si>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</si>
  <si>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</si>
  <si>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</si>
  <si>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</si>
  <si>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</si>
  <si>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</si>
  <si>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</si>
  <si>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</si>
  <si>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</si>
  <si>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</si>
  <si>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</si>
  <si>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</si>
  <si>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</si>
  <si>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</si>
  <si>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</si>
  <si>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</si>
  <si>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</si>
  <si>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</si>
  <si>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</si>
  <si>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</si>
  <si>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</si>
  <si>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</si>
  <si>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</si>
  <si>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</si>
  <si>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</si>
  <si>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</si>
  <si>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</si>
  <si>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</si>
  <si>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</si>
  <si>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</si>
  <si>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</si>
  <si>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</si>
  <si>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</si>
  <si>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</si>
  <si>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</si>
  <si>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</si>
  <si>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</si>
  <si>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</si>
  <si>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</si>
  <si>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</si>
  <si>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</si>
  <si>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</si>
  <si>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</si>
  <si>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</si>
  <si>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</si>
  <si>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</si>
  <si>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</si>
  <si>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</si>
  <si>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</si>
  <si>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</si>
  <si>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</si>
  <si>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</si>
  <si>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</si>
  <si>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</si>
  <si>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</si>
  <si>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</si>
  <si>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</si>
  <si>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</si>
  <si>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</si>
  <si>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</si>
  <si>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</si>
  <si>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</si>
  <si>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</si>
  <si>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</si>
  <si>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</si>
  <si>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</si>
  <si>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</si>
  <si>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</si>
  <si>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</si>
  <si>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</si>
  <si>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</si>
  <si>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</si>
  <si>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</si>
  <si>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</si>
  <si>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</si>
  <si>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</si>
  <si>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</si>
  <si>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</si>
  <si>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</si>
  <si>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</si>
  <si>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</si>
  <si>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</si>
  <si>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</si>
  <si>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</si>
  <si>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</si>
  <si>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</si>
  <si>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</si>
  <si>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</si>
  <si>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</si>
  <si>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</si>
  <si>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</si>
  <si>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</si>
  <si>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</si>
  <si>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</si>
  <si>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</si>
  <si>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</si>
  <si>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</si>
  <si>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</si>
  <si>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</si>
  <si>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</si>
  <si>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</si>
  <si>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</si>
  <si>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</si>
  <si>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</si>
  <si>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</si>
  <si>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</si>
  <si>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</si>
  <si>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</si>
  <si>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</si>
  <si>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</si>
  <si>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</si>
  <si>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</si>
  <si>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</si>
  <si>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</si>
  <si>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</si>
  <si>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</si>
  <si>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</si>
  <si>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</si>
  <si>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</si>
  <si>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</si>
  <si>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</si>
  <si>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</si>
  <si>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</si>
  <si>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</si>
  <si>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</si>
  <si>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</si>
  <si>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</si>
  <si>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</si>
  <si>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</si>
  <si>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</si>
  <si>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</si>
  <si>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</si>
  <si>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</si>
  <si>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</si>
  <si>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</si>
  <si>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</si>
  <si>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</si>
  <si>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</si>
  <si>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</si>
  <si>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</si>
  <si>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</si>
  <si>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</si>
  <si>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</si>
  <si>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</si>
  <si>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</si>
  <si>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</si>
  <si>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</si>
  <si>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</si>
  <si>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</si>
  <si>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</si>
  <si>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</si>
  <si>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</si>
  <si>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</si>
  <si>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</si>
  <si>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</si>
  <si>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</si>
  <si>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</si>
  <si>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</si>
  <si>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</si>
  <si>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</si>
  <si>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</si>
  <si>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</si>
  <si>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</si>
  <si>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</si>
  <si>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</si>
  <si>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</si>
  <si>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</si>
  <si>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</si>
  <si>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</si>
  <si>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</si>
  <si>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</si>
  <si>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</si>
  <si>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</si>
  <si>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</si>
  <si>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</si>
  <si>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</si>
  <si>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</si>
  <si>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</si>
  <si>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</si>
  <si>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</si>
  <si>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</si>
  <si>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</si>
  <si>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</si>
  <si>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</si>
  <si>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</si>
  <si>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</si>
  <si>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</si>
  <si>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</si>
  <si>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</si>
  <si>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</si>
  <si>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</si>
  <si>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</si>
  <si>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</si>
  <si>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</si>
  <si>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</si>
  <si>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</si>
  <si>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</si>
  <si>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</si>
  <si>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</si>
  <si>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</si>
  <si>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</si>
  <si>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</si>
  <si>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</si>
  <si>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</si>
  <si>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</si>
  <si>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</si>
  <si>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</si>
  <si>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</si>
  <si>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</si>
  <si>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</si>
  <si>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</si>
  <si>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</si>
  <si>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</si>
  <si>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</si>
  <si>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</si>
  <si>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</si>
  <si>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</si>
  <si>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</si>
  <si>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</si>
  <si>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</si>
  <si>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</si>
  <si>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</si>
  <si>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</si>
  <si>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</si>
  <si>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</si>
  <si>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</si>
  <si>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</si>
  <si>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</si>
  <si>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</si>
  <si>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</si>
  <si>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</si>
  <si>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</si>
  <si>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</si>
  <si>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</si>
  <si>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</si>
  <si>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</si>
  <si>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</si>
  <si>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</si>
  <si>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</si>
  <si>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</si>
  <si>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</si>
  <si>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</si>
  <si>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</si>
  <si>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</si>
  <si>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</si>
  <si>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</si>
  <si>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</si>
  <si>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</si>
  <si>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</si>
  <si>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</si>
  <si>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</si>
  <si>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</si>
  <si>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</si>
  <si>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</si>
  <si>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</si>
  <si>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</si>
  <si>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</si>
  <si>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</si>
  <si>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</si>
  <si>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</si>
  <si>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</si>
  <si>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</si>
  <si>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</si>
  <si>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</si>
  <si>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</si>
  <si>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</si>
  <si>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</si>
  <si>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</si>
  <si>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</si>
  <si>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</si>
  <si>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</si>
  <si>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</si>
  <si>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</si>
  <si>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</si>
  <si>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</si>
  <si>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</si>
  <si>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</si>
  <si>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</si>
  <si>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</si>
  <si>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</si>
  <si>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</si>
  <si>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</si>
  <si>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</si>
  <si>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</si>
  <si>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</si>
  <si>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</si>
  <si>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</si>
  <si>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</si>
  <si>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</si>
  <si>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</si>
  <si>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</si>
  <si>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</si>
  <si>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</si>
  <si>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</si>
  <si>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</si>
  <si>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</si>
  <si>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</si>
  <si>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</si>
  <si>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</si>
  <si>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</si>
  <si>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</si>
  <si>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</si>
  <si>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</si>
  <si>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</si>
  <si>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</si>
  <si>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</si>
  <si>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</si>
  <si>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</si>
  <si>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</si>
  <si>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</si>
  <si>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</si>
  <si>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</si>
  <si>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</si>
  <si>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</si>
  <si>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</si>
  <si>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</si>
  <si>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</si>
  <si>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</si>
  <si>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</si>
  <si>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</si>
  <si>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</si>
  <si>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</si>
  <si>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</si>
  <si>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</si>
  <si>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</si>
  <si>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</si>
  <si>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</si>
  <si>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</si>
  <si>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</si>
  <si>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</si>
  <si>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</si>
  <si>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</si>
  <si>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</si>
  <si>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</si>
  <si>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</si>
  <si>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</si>
  <si>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</si>
  <si>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</si>
  <si>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</si>
  <si>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</si>
  <si>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</si>
  <si>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</si>
  <si>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</si>
  <si>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</si>
  <si>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</si>
  <si>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</si>
  <si>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</si>
  <si>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</si>
  <si>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</si>
  <si>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</si>
  <si>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</si>
  <si>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</si>
  <si>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</si>
  <si>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</si>
  <si>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</si>
  <si>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</si>
  <si>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</si>
  <si>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</si>
  <si>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</si>
  <si>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</si>
  <si>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</si>
  <si>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</si>
  <si>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</si>
  <si>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</si>
  <si>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</si>
  <si>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</si>
  <si>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</si>
  <si>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</si>
  <si>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</si>
  <si>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</si>
  <si>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</si>
  <si>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</si>
  <si>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</si>
  <si>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</si>
  <si>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</si>
  <si>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</si>
  <si>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</si>
  <si>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</si>
  <si>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</si>
  <si>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</si>
  <si>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</si>
  <si>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</si>
  <si>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</si>
  <si>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</si>
  <si>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</si>
  <si>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</si>
  <si>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</si>
  <si>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</si>
  <si>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</si>
  <si>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</si>
  <si>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</si>
  <si>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</si>
  <si>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</si>
  <si>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</si>
  <si>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</si>
  <si>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</si>
  <si>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</si>
  <si>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</si>
  <si>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</si>
  <si>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</si>
  <si>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</si>
  <si>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</si>
  <si>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</si>
  <si>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</si>
  <si>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</si>
  <si>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</si>
  <si>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</si>
  <si>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</si>
  <si>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</si>
  <si>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</si>
  <si>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</si>
  <si>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</si>
  <si>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</si>
  <si>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</si>
  <si>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</si>
  <si>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</si>
  <si>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</si>
  <si>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</si>
  <si>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</si>
  <si>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</si>
  <si>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</si>
  <si>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</si>
  <si>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</si>
  <si>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</si>
  <si>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</si>
  <si>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</si>
  <si>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</si>
  <si>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</si>
  <si>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</si>
  <si>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</si>
  <si>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</si>
  <si>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</si>
  <si>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</si>
  <si>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</si>
  <si>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</si>
  <si>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</si>
  <si>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</si>
  <si>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</si>
  <si>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</si>
  <si>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</si>
  <si>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</si>
  <si>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</si>
  <si>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</si>
  <si>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</si>
  <si>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</si>
  <si>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</si>
  <si>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</si>
  <si>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</si>
  <si>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</si>
  <si>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</si>
  <si>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</si>
  <si>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</si>
  <si>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</si>
  <si>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</si>
  <si>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</si>
  <si>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</si>
  <si>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</si>
  <si>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</si>
  <si>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</si>
  <si>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</si>
  <si>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</si>
  <si>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</si>
  <si>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</si>
  <si>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</si>
  <si>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</si>
  <si>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</si>
  <si>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</si>
  <si>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</si>
  <si>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</si>
  <si>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</si>
  <si>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</si>
  <si>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</si>
  <si>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</si>
  <si>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</si>
  <si>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</si>
  <si>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</si>
  <si>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</si>
  <si>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</si>
  <si>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</si>
  <si>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</si>
  <si>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</si>
  <si>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</si>
  <si>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</si>
  <si>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</si>
  <si>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</si>
  <si>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</si>
  <si>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</si>
  <si>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</si>
  <si>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</si>
  <si>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</si>
  <si>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</si>
  <si>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</si>
  <si>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</si>
  <si>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</si>
  <si>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</si>
  <si>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</si>
  <si>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</si>
  <si>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</si>
  <si>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</si>
  <si>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</si>
  <si>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</si>
  <si>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</si>
  <si>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</si>
  <si>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</si>
  <si>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</si>
  <si>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</si>
  <si>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</si>
  <si>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</si>
  <si>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</si>
  <si>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</si>
  <si>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</si>
  <si>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</si>
  <si>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</si>
  <si>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</si>
  <si>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</si>
  <si>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</si>
  <si>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</si>
  <si>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</si>
  <si>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</si>
  <si>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</si>
  <si>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</si>
  <si>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</si>
  <si>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</si>
  <si>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</si>
  <si>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</si>
  <si>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</si>
  <si>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</si>
  <si>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</si>
  <si>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</si>
  <si>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</si>
  <si>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</si>
  <si>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</si>
  <si>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</si>
  <si>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</si>
  <si>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</si>
  <si>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</si>
  <si>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</si>
  <si>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</si>
  <si>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</si>
  <si>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</si>
  <si>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</si>
  <si>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</si>
  <si>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</si>
  <si>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</si>
  <si>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</si>
  <si>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</si>
  <si>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</si>
  <si>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</si>
  <si>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</si>
  <si>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</si>
  <si>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</si>
  <si>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</si>
  <si>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</si>
  <si>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</si>
  <si>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</si>
  <si>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</si>
  <si>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</si>
  <si>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</si>
  <si>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</si>
  <si>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</si>
  <si>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</si>
  <si>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</si>
  <si>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</si>
  <si>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</si>
  <si>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</si>
  <si>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</si>
  <si>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</si>
  <si>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</si>
  <si>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</si>
  <si>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</si>
  <si>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</si>
  <si>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</si>
  <si>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</si>
  <si>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</si>
  <si>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</si>
  <si>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</si>
  <si>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</si>
  <si>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</si>
  <si>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</si>
  <si>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</si>
  <si>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</si>
  <si>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</si>
  <si>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</si>
  <si>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</si>
  <si>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</si>
  <si>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</si>
  <si>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</si>
  <si>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</si>
  <si>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</si>
  <si>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</si>
  <si>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</si>
  <si>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</si>
  <si>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</si>
  <si>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</si>
  <si>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</si>
  <si>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</si>
  <si>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</si>
  <si>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</si>
  <si>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</si>
  <si>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</si>
  <si>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</si>
  <si>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</si>
  <si>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</si>
  <si>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</si>
  <si>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</si>
  <si>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</si>
  <si>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</si>
  <si>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</si>
  <si>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</si>
  <si>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</si>
  <si>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</si>
  <si>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</si>
  <si>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</si>
  <si>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</si>
  <si>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</si>
  <si>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</si>
  <si>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</si>
  <si>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</si>
  <si>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</si>
  <si>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</si>
  <si>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</si>
  <si>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</si>
  <si>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</si>
  <si>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</si>
  <si>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</si>
  <si>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</si>
  <si>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</si>
  <si>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</si>
  <si>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</si>
  <si>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</si>
  <si>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</si>
  <si>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</si>
  <si>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</si>
  <si>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</si>
  <si>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</si>
  <si>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</si>
  <si>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</si>
  <si>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</si>
  <si>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</si>
  <si>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</si>
  <si>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</si>
  <si>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</si>
  <si>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</si>
  <si>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</si>
  <si>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</si>
  <si>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</si>
  <si>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</si>
  <si>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</si>
  <si>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</si>
  <si>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</si>
  <si>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</si>
  <si>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</si>
  <si>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</si>
  <si>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</si>
  <si>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</si>
  <si>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</si>
  <si>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</si>
  <si>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</si>
  <si>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</si>
  <si>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</si>
  <si>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</si>
  <si>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</si>
  <si>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</si>
  <si>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</si>
  <si>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</si>
  <si>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</si>
  <si>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</si>
  <si>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</si>
  <si>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</si>
  <si>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</si>
  <si>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</si>
  <si>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</si>
  <si>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</si>
  <si>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</si>
  <si>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</si>
  <si>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</si>
  <si>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</si>
  <si>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</si>
  <si>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</si>
  <si>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</si>
  <si>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</si>
  <si>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</si>
  <si>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</si>
  <si>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</si>
  <si>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</si>
  <si>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</si>
  <si>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</si>
  <si>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</si>
  <si>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</si>
  <si>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</si>
  <si>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</si>
  <si>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</si>
  <si>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</si>
  <si>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</si>
  <si>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</si>
  <si>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</si>
  <si>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</si>
  <si>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</si>
  <si>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</si>
  <si>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</si>
  <si>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</si>
  <si>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</si>
  <si>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</si>
  <si>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</si>
  <si>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</si>
  <si>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</si>
  <si>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</si>
  <si>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</si>
  <si>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</si>
  <si>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</si>
  <si>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</si>
  <si>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</si>
  <si>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</si>
  <si>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</si>
  <si>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</si>
  <si>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</si>
  <si>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</si>
  <si>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</si>
  <si>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</si>
  <si>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</si>
  <si>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</si>
  <si>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</si>
  <si>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</si>
  <si>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</si>
  <si>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</si>
  <si>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</si>
  <si>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</si>
  <si>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</si>
  <si>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</si>
  <si>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</si>
  <si>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</si>
  <si>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</si>
  <si>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</si>
  <si>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</si>
  <si>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</si>
  <si>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</si>
  <si>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</si>
  <si>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</si>
  <si>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</si>
  <si>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</si>
  <si>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</si>
  <si>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</si>
  <si>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</si>
  <si>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</si>
  <si>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</si>
  <si>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</si>
  <si>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</si>
  <si>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</si>
  <si>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</si>
  <si>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</si>
  <si>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</si>
  <si>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</si>
  <si>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</si>
  <si>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</si>
  <si>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</si>
  <si>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</si>
  <si>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</si>
  <si>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</si>
  <si>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</si>
  <si>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</si>
  <si>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</si>
  <si>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</si>
  <si>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</si>
  <si>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</si>
  <si>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</si>
  <si>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</si>
  <si>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</si>
  <si>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</si>
  <si>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</si>
  <si>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</si>
  <si>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</si>
  <si>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</si>
  <si>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</si>
  <si>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</si>
  <si>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</si>
  <si>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</si>
  <si>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</si>
  <si>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</si>
  <si>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</si>
  <si>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</si>
  <si>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</si>
  <si>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</si>
  <si>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</si>
  <si>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</si>
  <si>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</si>
  <si>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</si>
  <si>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</si>
  <si>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</si>
  <si>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</si>
  <si>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</si>
  <si>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</si>
  <si>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</si>
  <si>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</si>
  <si>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</si>
  <si>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</si>
  <si>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</si>
  <si>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</si>
  <si>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</si>
  <si>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</si>
  <si>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</si>
  <si>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</si>
  <si>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</si>
  <si>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</si>
  <si>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</si>
  <si>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</si>
  <si>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</si>
  <si>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</si>
  <si>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</si>
  <si>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</si>
  <si>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</si>
  <si>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</si>
  <si>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</si>
  <si>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</si>
  <si>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</si>
  <si>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</si>
  <si>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</si>
  <si>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</si>
  <si>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</si>
  <si>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</si>
  <si>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</si>
  <si>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</si>
  <si>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</si>
  <si>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</si>
  <si>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</si>
  <si>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</si>
  <si>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</si>
  <si>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</si>
  <si>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</si>
  <si>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</si>
  <si>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</si>
  <si>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</si>
  <si>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</si>
  <si>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</si>
  <si>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</si>
  <si>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</si>
  <si>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</si>
  <si>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</si>
  <si>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</si>
  <si>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</si>
  <si>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</si>
  <si>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</si>
  <si>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</si>
  <si>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</si>
  <si>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</si>
  <si>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</si>
  <si>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</si>
  <si>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</si>
  <si>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</si>
  <si>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</si>
  <si>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</si>
  <si>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</si>
  <si>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</si>
  <si>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</si>
  <si>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</si>
  <si>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</si>
  <si>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</si>
  <si>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</si>
  <si>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</si>
  <si>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</si>
  <si>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</si>
  <si>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</si>
  <si>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</si>
  <si>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</si>
  <si>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</si>
  <si>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</si>
  <si>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</si>
  <si>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</si>
  <si>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</si>
  <si>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</si>
  <si>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</si>
  <si>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</si>
  <si>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</si>
  <si>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</si>
  <si>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</si>
  <si>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</si>
  <si>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</si>
  <si>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</si>
  <si>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</si>
  <si>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</si>
  <si>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</si>
  <si>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</si>
  <si>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</si>
  <si>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</si>
  <si>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</si>
  <si>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</si>
  <si>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</si>
  <si>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</si>
  <si>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</si>
  <si>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</si>
  <si>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</si>
  <si>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</si>
  <si>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</si>
  <si>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</si>
  <si>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</si>
  <si>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</si>
  <si>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</si>
  <si>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</si>
  <si>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</si>
  <si>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</si>
  <si>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</si>
  <si>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</si>
  <si>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</si>
  <si>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</si>
  <si>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</si>
  <si>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</si>
  <si>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</si>
  <si>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</si>
  <si>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</si>
  <si>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</si>
  <si>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</si>
  <si>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</si>
  <si>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</si>
  <si>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</si>
  <si>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</si>
  <si>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</si>
  <si>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</si>
  <si>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</si>
  <si>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</si>
  <si>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</si>
  <si>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</si>
  <si>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</si>
  <si>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</si>
  <si>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</si>
  <si>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</si>
  <si>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</si>
  <si>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</si>
  <si>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</si>
  <si>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</si>
  <si>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</si>
  <si>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</si>
  <si>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</si>
  <si>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</si>
  <si>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</si>
  <si>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</si>
  <si>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</si>
  <si>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</si>
  <si>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</si>
  <si>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</si>
  <si>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</si>
  <si>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</si>
  <si>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</si>
  <si>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</si>
  <si>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</si>
  <si>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</si>
  <si>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</si>
  <si>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</si>
  <si>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</si>
  <si>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</si>
  <si>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</si>
  <si>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</si>
  <si>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</si>
  <si>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</si>
  <si>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</si>
  <si>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</si>
  <si>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</si>
  <si>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</si>
  <si>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</si>
  <si>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</si>
  <si>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</si>
  <si>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</si>
  <si>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</si>
  <si>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</si>
  <si>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</si>
  <si>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</si>
  <si>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</si>
  <si>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</si>
  <si>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</si>
  <si>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</si>
  <si>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</si>
  <si>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</si>
  <si>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</si>
  <si>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</si>
  <si>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</si>
  <si>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</si>
  <si>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</si>
  <si>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</si>
  <si>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</si>
  <si>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</si>
  <si>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</si>
  <si>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</si>
  <si>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</si>
  <si>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</si>
  <si>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</si>
  <si>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</si>
  <si>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</si>
  <si>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</si>
  <si>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</si>
  <si>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</si>
  <si>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</si>
  <si>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</si>
  <si>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</si>
  <si>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</si>
  <si>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</si>
  <si>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</si>
  <si>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</si>
  <si>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</si>
  <si>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</si>
  <si>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</si>
  <si>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</si>
  <si>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</si>
  <si>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</si>
  <si>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</si>
  <si>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</si>
  <si>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</si>
  <si>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</si>
  <si>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</si>
  <si>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</si>
  <si>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</si>
  <si>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</si>
  <si>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</si>
  <si>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</si>
  <si>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</si>
  <si>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</si>
  <si>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</si>
  <si>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</si>
  <si>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</si>
  <si>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</si>
  <si>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</si>
  <si>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</si>
  <si>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</si>
  <si>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</si>
  <si>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</si>
  <si>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</si>
  <si>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</si>
  <si>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</si>
  <si>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</si>
  <si>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</si>
  <si>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</si>
  <si>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</si>
  <si>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</si>
  <si>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</si>
  <si>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</si>
  <si>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</si>
  <si>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</si>
  <si>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</si>
  <si>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</si>
  <si>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</si>
  <si>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</si>
  <si>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</si>
  <si>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</si>
  <si>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</si>
  <si>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</si>
  <si>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</si>
  <si>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</si>
  <si>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</si>
  <si>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</si>
  <si>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</si>
  <si>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</si>
  <si>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</si>
  <si>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</si>
  <si>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</si>
  <si>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</si>
  <si>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</si>
  <si>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</si>
  <si>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</si>
  <si>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</si>
  <si>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</si>
  <si>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</si>
  <si>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</si>
  <si>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</si>
  <si>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</si>
  <si>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</si>
  <si>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</si>
  <si>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</si>
  <si>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</si>
  <si>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</si>
  <si>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</si>
  <si>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</si>
  <si>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</si>
  <si>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</si>
  <si>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</si>
  <si>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</si>
  <si>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</si>
  <si>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</si>
  <si>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</si>
  <si>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</si>
  <si>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</si>
  <si>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</si>
  <si>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</si>
  <si>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</si>
  <si>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</si>
  <si>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</si>
  <si>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</si>
  <si>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</si>
  <si>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</si>
  <si>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</si>
  <si>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</si>
  <si>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</si>
  <si>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</si>
  <si>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</si>
  <si>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</si>
  <si>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</si>
  <si>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</si>
  <si>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</si>
  <si>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</si>
  <si>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</si>
  <si>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</si>
  <si>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</si>
  <si>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</si>
  <si>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</si>
  <si>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</si>
  <si>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</si>
  <si>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</si>
  <si>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</si>
  <si>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</si>
  <si>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</si>
  <si>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</si>
  <si>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</si>
  <si>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</si>
  <si>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</si>
  <si>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</si>
  <si>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</si>
  <si>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</si>
  <si>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</si>
  <si>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</si>
  <si>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</si>
  <si>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</si>
  <si>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</si>
  <si>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</si>
  <si>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</si>
  <si>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</si>
  <si>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</si>
  <si>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</si>
  <si>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</si>
  <si>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</si>
  <si>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</si>
  <si>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</si>
  <si>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</si>
  <si>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</si>
  <si>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</si>
  <si>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</si>
  <si>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</si>
  <si>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</si>
  <si>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</si>
  <si>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</si>
  <si>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</si>
  <si>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</si>
  <si>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</si>
  <si>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</si>
  <si>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</si>
  <si>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</si>
  <si>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</si>
  <si>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</si>
  <si>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</si>
  <si>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</si>
  <si>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</si>
  <si>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</si>
  <si>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</si>
  <si>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</si>
  <si>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</si>
  <si>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</si>
  <si>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</si>
  <si>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</si>
  <si>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</si>
  <si>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</si>
  <si>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</si>
  <si>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</si>
  <si>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</si>
  <si>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</si>
  <si>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</si>
  <si>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</si>
  <si>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</si>
  <si>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</si>
  <si>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</si>
  <si>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</si>
  <si>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</si>
  <si>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</si>
  <si>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</si>
  <si>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</si>
  <si>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</si>
  <si>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</si>
  <si>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</si>
  <si>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</si>
  <si>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</si>
  <si>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</si>
  <si>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</si>
  <si>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</si>
  <si>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</si>
  <si>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</si>
  <si>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</si>
  <si>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</si>
  <si>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</si>
  <si>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</si>
  <si>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</si>
  <si>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</si>
  <si>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</si>
  <si>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</si>
  <si>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</si>
  <si>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</si>
  <si>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</si>
  <si>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</si>
  <si>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</si>
  <si>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</si>
  <si>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</si>
  <si>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</si>
  <si>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</si>
  <si>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</si>
  <si>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</si>
  <si>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</si>
  <si>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</si>
  <si>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</si>
  <si>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</si>
  <si>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</si>
  <si>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</si>
  <si>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</si>
  <si>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</si>
  <si>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</si>
  <si>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</si>
  <si>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</si>
  <si>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</si>
  <si>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</si>
  <si>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</si>
  <si>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</si>
  <si>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</si>
  <si>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</si>
  <si>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</si>
  <si>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</si>
  <si>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</si>
  <si>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</si>
  <si>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</si>
  <si>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</si>
  <si>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</si>
  <si>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</si>
  <si>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</si>
  <si>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</si>
  <si>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</si>
  <si>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</si>
  <si>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</si>
  <si>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</si>
  <si>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</si>
  <si>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</si>
  <si>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</si>
  <si>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</si>
  <si>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</si>
  <si>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</si>
  <si>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</si>
  <si>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</si>
  <si>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</si>
  <si>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</si>
  <si>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</si>
  <si>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</si>
  <si>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</si>
  <si>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</si>
  <si>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</si>
  <si>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</si>
  <si>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</si>
  <si>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</si>
  <si>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</si>
  <si>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</si>
  <si>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</si>
  <si>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</si>
  <si>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</si>
  <si>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</si>
  <si>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</si>
  <si>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</si>
  <si>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</si>
  <si>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</si>
  <si>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</si>
  <si>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</si>
  <si>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</si>
  <si>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</si>
  <si>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</si>
  <si>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</si>
  <si>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</si>
  <si>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</si>
  <si>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</si>
  <si>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</si>
  <si>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</si>
  <si>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</si>
  <si>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</si>
  <si>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</si>
  <si>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</si>
  <si>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</si>
  <si>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</si>
  <si>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</si>
  <si>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</si>
  <si>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</si>
  <si>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</si>
  <si>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</si>
  <si>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</si>
  <si>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</si>
  <si>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</si>
  <si>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</si>
  <si>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</si>
  <si>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</si>
  <si>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</si>
  <si>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</si>
  <si>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</si>
  <si>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</si>
  <si>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</si>
  <si>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</si>
  <si>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</si>
  <si>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</si>
  <si>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</si>
  <si>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</si>
  <si>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</si>
  <si>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</si>
  <si>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</si>
  <si>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</si>
  <si>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</si>
  <si>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</si>
  <si>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</si>
  <si>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</si>
  <si>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</si>
  <si>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</si>
  <si>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</si>
  <si>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</si>
  <si>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</si>
  <si>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</si>
  <si>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</si>
  <si>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</si>
  <si>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</si>
  <si>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</si>
  <si>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</si>
  <si>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</si>
  <si>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</si>
  <si>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</si>
  <si>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</si>
  <si>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</si>
  <si>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</si>
  <si>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</si>
  <si>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</si>
  <si>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</si>
  <si>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</si>
  <si>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</si>
  <si>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</si>
  <si>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</si>
  <si>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</si>
  <si>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</si>
  <si>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</si>
  <si>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</si>
  <si>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</si>
  <si>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</si>
  <si>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</si>
  <si>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</si>
  <si>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</si>
  <si>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</si>
  <si>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</si>
  <si>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</si>
  <si>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</si>
  <si>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</si>
  <si>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</si>
  <si>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</si>
  <si>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</si>
  <si>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</si>
  <si>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</si>
  <si>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</si>
  <si>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</si>
  <si>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</si>
  <si>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</si>
  <si>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</si>
  <si>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</si>
  <si>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</si>
  <si>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</si>
  <si>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</si>
  <si>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</si>
  <si>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</si>
  <si>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</si>
  <si>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</si>
  <si>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</si>
  <si>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</si>
  <si>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</si>
  <si>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</si>
  <si>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</si>
  <si>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</si>
  <si>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</si>
  <si>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</si>
  <si>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</si>
  <si>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</si>
  <si>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</si>
  <si>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</si>
  <si>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</si>
  <si>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</si>
  <si>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</si>
  <si>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</si>
  <si>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</si>
  <si>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</si>
  <si>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</si>
  <si>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</si>
  <si>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</si>
  <si>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</si>
  <si>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</si>
  <si>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</si>
  <si>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</si>
  <si>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</si>
  <si>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</si>
  <si>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</si>
  <si>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</si>
  <si>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</si>
  <si>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</si>
  <si>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</si>
  <si>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</si>
  <si>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</si>
  <si>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</si>
  <si>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</si>
  <si>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</si>
  <si>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</si>
  <si>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</si>
  <si>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</si>
  <si>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</si>
  <si>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</si>
  <si>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</si>
  <si>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</si>
  <si>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</si>
  <si>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</si>
  <si>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</si>
  <si>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</si>
  <si>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</si>
  <si>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</si>
  <si>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</si>
  <si>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</si>
  <si>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</si>
  <si>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</si>
  <si>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</si>
  <si>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</si>
  <si>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</si>
  <si>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</si>
  <si>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</si>
  <si>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</si>
  <si>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</si>
  <si>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</si>
  <si>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</si>
  <si>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</si>
  <si>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</si>
  <si>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</si>
  <si>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</si>
  <si>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</si>
  <si>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</si>
  <si>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</si>
  <si>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</si>
  <si>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</si>
  <si>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</si>
  <si>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</si>
  <si>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</si>
  <si>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</si>
  <si>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</si>
  <si>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</si>
  <si>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</si>
  <si>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</si>
  <si>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</si>
  <si>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</si>
  <si>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</si>
  <si>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</si>
  <si>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</si>
  <si>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</si>
  <si>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</si>
  <si>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</si>
  <si>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</si>
  <si>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</si>
  <si>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</si>
  <si>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</si>
  <si>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</si>
  <si>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</si>
  <si>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</si>
  <si>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</si>
  <si>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</si>
  <si>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</si>
  <si>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</si>
  <si>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</si>
  <si>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</si>
  <si>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</si>
  <si>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</si>
  <si>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</si>
  <si>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</si>
  <si>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</si>
  <si>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</si>
  <si>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</si>
  <si>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</si>
  <si>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</si>
  <si>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</si>
  <si>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</si>
  <si>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</si>
  <si>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</si>
  <si>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</si>
  <si>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</si>
  <si>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</si>
  <si>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</si>
  <si>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</si>
  <si>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</si>
  <si>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</si>
  <si>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</si>
  <si>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</si>
  <si>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</si>
  <si>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</si>
  <si>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</si>
  <si>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</si>
  <si>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</si>
  <si>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</si>
  <si>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</si>
  <si>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</si>
  <si>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</si>
  <si>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</si>
  <si>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</si>
  <si>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</si>
  <si>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</si>
  <si>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</si>
  <si>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</si>
  <si>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</si>
  <si>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</si>
  <si>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</si>
  <si>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</si>
  <si>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</si>
  <si>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</si>
  <si>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</si>
  <si>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</si>
  <si>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</si>
  <si>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</si>
  <si>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</si>
  <si>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</si>
  <si>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</si>
  <si>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</si>
  <si>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</si>
  <si>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</si>
  <si>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</si>
  <si>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</si>
  <si>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</si>
  <si>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</si>
  <si>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</si>
  <si>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</si>
  <si>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</si>
  <si>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</si>
  <si>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</si>
  <si>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</si>
  <si>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</si>
  <si>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</si>
  <si>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</si>
  <si>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</si>
  <si>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</si>
  <si>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</si>
  <si>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</si>
  <si>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</si>
  <si>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</si>
  <si>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</si>
  <si>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</si>
  <si>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</si>
  <si>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</si>
  <si>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</si>
  <si>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</si>
  <si>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</si>
  <si>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</si>
  <si>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</si>
  <si>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</si>
  <si>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</si>
  <si>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</si>
  <si>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</si>
  <si>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</si>
  <si>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</si>
  <si>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</si>
  <si>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</si>
  <si>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</si>
  <si>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</si>
  <si>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</si>
  <si>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</si>
  <si>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</si>
  <si>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</si>
  <si>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</si>
  <si>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</si>
  <si>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</si>
  <si>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</si>
  <si>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</si>
  <si>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</si>
  <si>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</si>
  <si>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</si>
  <si>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</si>
  <si>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</si>
  <si>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</si>
  <si>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</si>
  <si>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</si>
  <si>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</si>
  <si>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</si>
  <si>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</si>
  <si>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</si>
  <si>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</si>
  <si>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</si>
  <si>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</si>
  <si>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</si>
  <si>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</si>
  <si>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</si>
  <si>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</si>
  <si>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</si>
  <si>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</si>
  <si>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</si>
  <si>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</si>
  <si>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</si>
  <si>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</si>
  <si>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</si>
  <si>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</si>
  <si>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</si>
  <si>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</si>
  <si>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</si>
  <si>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</si>
  <si>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</si>
  <si>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</si>
  <si>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</si>
  <si>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</si>
  <si>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</si>
  <si>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</si>
  <si>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</si>
  <si>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</si>
  <si>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</si>
  <si>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</si>
  <si>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</si>
  <si>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</si>
  <si>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</si>
  <si>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</si>
  <si>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</si>
  <si>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</si>
  <si>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</si>
  <si>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</si>
  <si>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</si>
  <si>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</si>
  <si>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</si>
  <si>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</si>
  <si>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</si>
  <si>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</si>
  <si>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</si>
  <si>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</si>
  <si>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</si>
  <si>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</si>
  <si>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</si>
  <si>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</si>
  <si>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</si>
  <si>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</si>
  <si>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</si>
  <si>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</si>
  <si>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</si>
  <si>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</si>
  <si>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</si>
  <si>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</si>
  <si>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</si>
  <si>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</si>
  <si>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</si>
  <si>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</si>
  <si>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</si>
  <si>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</si>
  <si>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</si>
  <si>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</si>
  <si>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</si>
  <si>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</si>
  <si>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</si>
  <si>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</si>
  <si>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</si>
  <si>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</si>
  <si>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</si>
  <si>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</si>
  <si>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</si>
  <si>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</si>
  <si>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</si>
  <si>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</si>
  <si>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</si>
  <si>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</si>
  <si>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</si>
  <si>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</si>
  <si>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</si>
  <si>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</si>
  <si>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</si>
  <si>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</si>
  <si>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</si>
  <si>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</si>
  <si>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</si>
  <si>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</si>
  <si>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</si>
  <si>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</si>
  <si>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</si>
  <si>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</si>
  <si>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</si>
  <si>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</si>
  <si>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</si>
  <si>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</si>
  <si>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</si>
  <si>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</si>
  <si>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</si>
  <si>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</si>
  <si>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</si>
  <si>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</si>
  <si>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</si>
  <si>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</si>
  <si>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</si>
  <si>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</si>
  <si>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</si>
  <si>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</si>
  <si>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</si>
  <si>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</si>
  <si>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</si>
  <si>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</si>
  <si>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</si>
  <si>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</si>
  <si>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</si>
  <si>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</si>
  <si>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</si>
  <si>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</si>
  <si>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</si>
  <si>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</si>
  <si>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</si>
  <si>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</si>
  <si>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</si>
  <si>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</si>
  <si>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</si>
  <si>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</si>
  <si>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</si>
  <si>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</si>
  <si>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</si>
  <si>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</si>
  <si>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</si>
  <si>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</si>
  <si>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</si>
  <si>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</si>
  <si>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</si>
  <si>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</si>
  <si>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</si>
  <si>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</si>
  <si>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</si>
  <si>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</si>
  <si>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</si>
  <si>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</si>
  <si>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</si>
  <si>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</si>
  <si>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</si>
  <si>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</si>
  <si>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</si>
  <si>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</si>
  <si>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</si>
  <si>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</si>
  <si>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</si>
  <si>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</si>
  <si>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</si>
  <si>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</si>
  <si>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</si>
  <si>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</si>
  <si>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</si>
  <si>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</si>
  <si>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</si>
  <si>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</si>
  <si>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</si>
  <si>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</si>
  <si>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</si>
  <si>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</si>
  <si>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</si>
  <si>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</si>
  <si>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</si>
  <si>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</si>
  <si>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</si>
  <si>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</si>
  <si>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</si>
  <si>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</si>
  <si>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</si>
  <si>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</si>
  <si>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</si>
  <si>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</si>
  <si>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</si>
  <si>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</si>
  <si>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</si>
  <si>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</si>
  <si>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</si>
  <si>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</si>
  <si>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</si>
  <si>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</si>
  <si>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</si>
  <si>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</si>
  <si>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</si>
  <si>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</si>
  <si>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</si>
  <si>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</si>
  <si>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</si>
  <si>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</si>
  <si>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</si>
  <si>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</si>
  <si>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</si>
  <si>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</si>
  <si>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</si>
  <si>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</si>
  <si>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</si>
  <si>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</si>
  <si>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</si>
  <si>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</si>
  <si>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</si>
  <si>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</si>
  <si>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</si>
  <si>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</si>
  <si>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</si>
  <si>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</si>
  <si>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</si>
  <si>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</si>
  <si>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</si>
  <si>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</si>
  <si>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</si>
  <si>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</si>
  <si>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</si>
  <si>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</si>
  <si>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</si>
  <si>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</si>
  <si>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</si>
  <si>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</si>
  <si>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</si>
  <si>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</si>
  <si>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</si>
  <si>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</si>
  <si>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</si>
  <si>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</si>
  <si>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</si>
  <si>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</si>
  <si>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</si>
  <si>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</si>
  <si>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</si>
  <si>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</si>
  <si>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</si>
  <si>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</si>
  <si>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</si>
  <si>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</si>
  <si>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</si>
  <si>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</si>
  <si>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</si>
  <si>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</si>
  <si>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</si>
  <si>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</si>
  <si>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</si>
  <si>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</si>
  <si>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</si>
  <si>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</si>
  <si>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</si>
  <si>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</si>
  <si>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</si>
  <si>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</si>
  <si>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</si>
  <si>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</si>
  <si>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</si>
  <si>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</si>
  <si>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</si>
  <si>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</si>
  <si>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</si>
  <si>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</si>
  <si>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</si>
  <si>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</si>
  <si>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</si>
  <si>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</si>
  <si>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</si>
  <si>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</si>
  <si>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</si>
  <si>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</si>
  <si>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</si>
  <si>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</si>
  <si>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</si>
  <si>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</si>
  <si>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</si>
  <si>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</si>
  <si>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</si>
  <si>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</si>
  <si>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</si>
  <si>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</si>
  <si>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</si>
  <si>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</si>
  <si>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</si>
  <si>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</si>
  <si>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</si>
  <si>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</si>
  <si>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</si>
  <si>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</si>
  <si>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</si>
  <si>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</si>
  <si>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</si>
  <si>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</si>
  <si>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</si>
  <si>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</si>
  <si>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</si>
  <si>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</si>
  <si>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</si>
  <si>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</si>
  <si>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</si>
  <si>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</si>
  <si>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</si>
  <si>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</si>
  <si>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</si>
  <si>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</si>
  <si>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</si>
  <si>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</si>
  <si>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</si>
  <si>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</si>
  <si>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</si>
  <si>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</si>
  <si>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</si>
  <si>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</si>
  <si>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</si>
  <si>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</si>
  <si>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</si>
  <si>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</si>
  <si>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</si>
  <si>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</si>
  <si>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</si>
  <si>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</si>
  <si>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</si>
  <si>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</si>
  <si>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</si>
  <si>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</si>
  <si>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</si>
  <si>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</si>
  <si>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</si>
  <si>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</si>
  <si>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</si>
  <si>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</si>
  <si>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</si>
  <si>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</si>
  <si>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</si>
  <si>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</si>
  <si>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</si>
  <si>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</si>
  <si>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</si>
  <si>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</si>
  <si>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</si>
  <si>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</si>
  <si>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</si>
  <si>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</si>
  <si>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</si>
  <si>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</si>
  <si>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</si>
  <si>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</si>
  <si>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</si>
  <si>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</si>
  <si>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</si>
  <si>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</si>
  <si>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</si>
  <si>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</si>
  <si>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</si>
  <si>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</si>
  <si>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</si>
  <si>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</si>
  <si>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</si>
  <si>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</si>
  <si>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</si>
  <si>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</si>
  <si>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</si>
  <si>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</si>
  <si>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</si>
  <si>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</si>
  <si>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</si>
  <si>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</si>
  <si>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</si>
  <si>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</si>
  <si>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</si>
  <si>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</si>
  <si>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</si>
  <si>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</si>
  <si>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</si>
  <si>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</si>
  <si>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</si>
  <si>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</si>
  <si>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</si>
  <si>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</si>
  <si>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</si>
  <si>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</si>
  <si>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</si>
  <si>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</si>
  <si>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</si>
  <si>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</si>
  <si>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</si>
  <si>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</si>
  <si>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</si>
  <si>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</si>
  <si>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</si>
  <si>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</si>
  <si>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</si>
  <si>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</si>
  <si>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</si>
  <si>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</si>
  <si>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</si>
  <si>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</si>
  <si>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</si>
  <si>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</si>
  <si>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</si>
  <si>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</si>
  <si>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</si>
  <si>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</si>
  <si>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</si>
  <si>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</si>
  <si>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</si>
  <si>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</si>
  <si>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</si>
  <si>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</si>
  <si>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</si>
  <si>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</si>
  <si>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</si>
  <si>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</si>
  <si>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</si>
  <si>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</si>
  <si>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</si>
  <si>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</si>
  <si>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</si>
  <si>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</si>
  <si>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</si>
  <si>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</si>
  <si>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</si>
  <si>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</si>
  <si>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</si>
  <si>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</si>
  <si>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</si>
  <si>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</si>
  <si>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</si>
  <si>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</si>
  <si>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</si>
  <si>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</si>
  <si>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</si>
  <si>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</si>
  <si>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</si>
  <si>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</si>
  <si>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</si>
  <si>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</si>
  <si>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</si>
  <si>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</si>
  <si>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</si>
  <si>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</si>
  <si>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</si>
  <si>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</si>
  <si>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</si>
  <si>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</si>
  <si>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</si>
  <si>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</si>
  <si>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</si>
  <si>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</si>
  <si>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</si>
  <si>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</si>
  <si>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</si>
  <si>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</si>
  <si>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</si>
  <si>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</si>
  <si>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</si>
  <si>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</si>
  <si>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</si>
  <si>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</si>
  <si>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</si>
  <si>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</si>
  <si>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</si>
  <si>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</si>
  <si>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</si>
  <si>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</si>
  <si>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</si>
  <si>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</si>
  <si>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</si>
  <si>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</si>
  <si>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</si>
  <si>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</si>
  <si>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</si>
  <si>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</si>
  <si>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</si>
  <si>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</si>
  <si>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</si>
  <si>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</si>
  <si>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</si>
  <si>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</si>
  <si>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</si>
  <si>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</si>
  <si>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</si>
  <si>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</si>
  <si>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</si>
  <si>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</si>
  <si>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</si>
  <si>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</si>
  <si>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</si>
  <si>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</si>
  <si>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</si>
  <si>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</si>
  <si>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</si>
  <si>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</si>
  <si>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</si>
  <si>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</si>
  <si>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</si>
  <si>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</si>
  <si>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</si>
  <si>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</si>
  <si>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</si>
  <si>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</si>
  <si>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</si>
  <si>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</si>
  <si>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</si>
  <si>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</si>
  <si>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</si>
  <si>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</si>
  <si>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</si>
  <si>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</si>
  <si>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</si>
  <si>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</si>
  <si>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</si>
  <si>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</si>
  <si>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</si>
  <si>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</si>
  <si>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</si>
  <si>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</si>
  <si>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</si>
  <si>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</si>
  <si>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</si>
  <si>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</si>
  <si>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</si>
  <si>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</si>
  <si>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</si>
  <si>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</si>
  <si>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</si>
  <si>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</si>
  <si>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</si>
  <si>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</si>
  <si>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</si>
  <si>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</si>
  <si>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</si>
  <si>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</si>
  <si>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</si>
  <si>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</si>
  <si>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</si>
  <si>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</si>
  <si>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</si>
  <si>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</si>
  <si>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</si>
  <si>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</si>
  <si>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</si>
  <si>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</si>
  <si>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</si>
  <si>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</si>
  <si>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</si>
  <si>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</si>
  <si>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</si>
  <si>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</si>
  <si>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</si>
  <si>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</si>
  <si>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</si>
  <si>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</si>
  <si>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</si>
  <si>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</si>
  <si>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</si>
  <si>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</si>
  <si>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</si>
  <si>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</si>
  <si>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</si>
  <si>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</si>
  <si>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</si>
  <si>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</si>
  <si>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</si>
  <si>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</si>
  <si>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</si>
  <si>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</si>
  <si>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</si>
  <si>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</si>
  <si>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</si>
  <si>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</si>
  <si>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</si>
  <si>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</si>
  <si>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</si>
  <si>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</si>
  <si>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</si>
  <si>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</si>
  <si>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</si>
  <si>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</si>
  <si>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</si>
  <si>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</si>
  <si>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</si>
  <si>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</si>
  <si>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</si>
  <si>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</si>
  <si>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</si>
  <si>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</si>
  <si>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</si>
  <si>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</si>
  <si>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</si>
  <si>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</si>
  <si>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</si>
  <si>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</si>
  <si>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</si>
  <si>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</si>
  <si>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</si>
  <si>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</si>
  <si>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</si>
  <si>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</si>
  <si>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</si>
  <si>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</si>
  <si>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</si>
  <si>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</si>
  <si>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</si>
  <si>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</si>
  <si>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</si>
  <si>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</si>
  <si>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</si>
  <si>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</si>
  <si>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</si>
  <si>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</si>
  <si>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</si>
  <si>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</si>
  <si>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</si>
  <si>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</si>
  <si>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</si>
  <si>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</si>
  <si>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</si>
  <si>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</si>
  <si>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</si>
  <si>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</si>
  <si>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</si>
  <si>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</si>
  <si>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</si>
  <si>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</si>
  <si>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</si>
  <si>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</si>
  <si>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</si>
  <si>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</si>
  <si>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</si>
  <si>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</si>
  <si>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</si>
  <si>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</si>
  <si>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</si>
  <si>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</si>
  <si>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</si>
  <si>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</si>
  <si>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</si>
  <si>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</si>
  <si>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</si>
  <si>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</si>
  <si>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</si>
  <si>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</si>
  <si>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</si>
  <si>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</si>
  <si>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</si>
  <si>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</si>
  <si>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</si>
  <si>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</si>
  <si>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</si>
  <si>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</si>
  <si>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</si>
  <si>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</si>
  <si>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</si>
  <si>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</si>
  <si>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</si>
  <si>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</si>
  <si>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</si>
  <si>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</si>
  <si>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</si>
  <si>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</si>
  <si>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</si>
  <si>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</si>
  <si>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</si>
  <si>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</si>
  <si>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</si>
  <si>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</si>
  <si>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</si>
  <si>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</si>
  <si>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</si>
  <si>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</si>
  <si>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</si>
  <si>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</si>
  <si>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</si>
  <si>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</si>
  <si>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</si>
  <si>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</si>
  <si>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</si>
  <si>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</si>
  <si>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</si>
  <si>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</si>
  <si>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</si>
  <si>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</si>
  <si>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</si>
  <si>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</si>
  <si>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</si>
  <si>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</si>
  <si>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</si>
  <si>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</si>
  <si>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</si>
  <si>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</si>
  <si>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</si>
  <si>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</si>
  <si>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</si>
  <si>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</si>
  <si>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</si>
  <si>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</si>
  <si>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</si>
  <si>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</si>
  <si>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</si>
  <si>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</si>
  <si>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</si>
  <si>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</si>
  <si>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</si>
  <si>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</si>
  <si>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</si>
  <si>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</si>
  <si>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</si>
  <si>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</si>
  <si>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</si>
  <si>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</si>
  <si>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</si>
  <si>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</si>
  <si>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</si>
  <si>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</si>
  <si>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</si>
  <si>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</si>
  <si>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</si>
  <si>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</si>
  <si>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</si>
  <si>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</si>
  <si>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</si>
  <si>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</si>
  <si>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</si>
  <si>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</si>
  <si>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</si>
  <si>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</si>
  <si>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</si>
  <si>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</si>
  <si>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</si>
  <si>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</si>
  <si>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</si>
  <si>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</si>
  <si>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</si>
  <si>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</si>
  <si>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</si>
  <si>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</si>
  <si>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</si>
  <si>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</si>
  <si>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</si>
  <si>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</si>
  <si>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</si>
  <si>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</si>
  <si>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</si>
  <si>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</si>
  <si>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</si>
  <si>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</si>
  <si>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</si>
  <si>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</si>
  <si>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</si>
  <si>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</si>
  <si>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</si>
  <si>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</si>
  <si>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</si>
  <si>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</si>
  <si>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</si>
  <si>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</si>
  <si>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</si>
  <si>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</si>
  <si>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</si>
  <si>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</si>
  <si>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</si>
  <si>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</si>
  <si>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</si>
  <si>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</si>
  <si>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</si>
  <si>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</si>
  <si>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</si>
  <si>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</si>
  <si>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</si>
  <si>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</si>
  <si>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</si>
  <si>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</si>
  <si>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</si>
  <si>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</si>
  <si>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</si>
  <si>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</si>
  <si>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</si>
  <si>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</si>
  <si>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</si>
  <si>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</si>
  <si>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</si>
  <si>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</si>
  <si>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</si>
  <si>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</si>
  <si>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</si>
  <si>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</si>
  <si>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</si>
  <si>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</si>
  <si>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</si>
  <si>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</si>
  <si>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</si>
  <si>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</si>
  <si>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</si>
  <si>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</si>
  <si>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</si>
  <si>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</si>
  <si>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</si>
  <si>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</si>
  <si>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</si>
  <si>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</si>
  <si>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</si>
  <si>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</si>
  <si>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</si>
  <si>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</si>
  <si>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</si>
  <si>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</si>
  <si>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</si>
  <si>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</si>
  <si>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</si>
  <si>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</si>
  <si>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</si>
  <si>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</si>
  <si>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</si>
  <si>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</si>
  <si>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</si>
  <si>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</si>
  <si>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</si>
  <si>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</si>
  <si>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</si>
  <si>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</si>
  <si>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</si>
  <si>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</si>
  <si>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</si>
  <si>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</si>
  <si>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</si>
  <si>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</si>
  <si>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</si>
  <si>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</si>
  <si>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</si>
  <si>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</si>
  <si>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</si>
  <si>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</si>
  <si>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</si>
  <si>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</si>
  <si>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</si>
  <si>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</si>
  <si>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</si>
  <si>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</si>
  <si>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</si>
  <si>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</si>
  <si>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</si>
  <si>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</si>
  <si>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</si>
  <si>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</si>
  <si>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</si>
  <si>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</si>
  <si>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</si>
  <si>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</si>
  <si>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</si>
  <si>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</si>
  <si>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</si>
  <si>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</si>
  <si>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</si>
  <si>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</si>
  <si>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</si>
  <si>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</si>
  <si>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</si>
  <si>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</si>
  <si>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</si>
  <si>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</si>
  <si>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</si>
  <si>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</si>
  <si>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</si>
  <si>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</si>
  <si>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</si>
  <si>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</si>
  <si>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</si>
  <si>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</si>
  <si>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</si>
  <si>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</si>
  <si>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</si>
  <si>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</si>
  <si>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</si>
  <si>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</si>
  <si>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</si>
  <si>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</si>
  <si>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</si>
  <si>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</si>
  <si>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</si>
  <si>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</si>
  <si>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</si>
  <si>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</si>
  <si>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</si>
  <si>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</si>
  <si>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</si>
  <si>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</si>
  <si>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</si>
  <si>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</si>
  <si>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</si>
  <si>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</si>
  <si>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</si>
  <si>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</si>
  <si>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</si>
  <si>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</si>
  <si>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</si>
  <si>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</si>
  <si>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</si>
  <si>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</si>
  <si>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</si>
  <si>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</si>
  <si>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</si>
  <si>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</si>
  <si>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</si>
  <si>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</si>
  <si>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</si>
  <si>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</si>
  <si>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</si>
  <si>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</si>
  <si>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</si>
  <si>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</si>
  <si>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</si>
  <si>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</si>
  <si>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</si>
  <si>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</si>
  <si>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</si>
  <si>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</si>
  <si>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</si>
  <si>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</si>
  <si>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</si>
  <si>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</si>
  <si>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</si>
  <si>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</si>
  <si>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</si>
  <si>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</si>
  <si>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</si>
  <si>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</si>
  <si>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</si>
  <si>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</si>
  <si>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</si>
  <si>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</si>
  <si>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</si>
  <si>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</si>
  <si>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</si>
  <si>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</si>
  <si>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</si>
  <si>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</si>
  <si>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</si>
  <si>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</si>
  <si>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</si>
  <si>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</si>
  <si>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</si>
  <si>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</si>
  <si>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</si>
  <si>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</si>
  <si>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</si>
  <si>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</si>
  <si>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</si>
  <si>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</si>
  <si>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</si>
  <si>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</si>
  <si>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</si>
  <si>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</si>
  <si>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</si>
  <si>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</si>
  <si>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</si>
  <si>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</si>
  <si>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</si>
  <si>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</si>
  <si>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</si>
  <si>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</si>
  <si>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</si>
  <si>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</si>
  <si>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</si>
  <si>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</si>
  <si>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</si>
  <si>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</si>
  <si>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</si>
  <si>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</si>
  <si>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</si>
  <si>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</si>
  <si>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</si>
  <si>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</si>
  <si>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</si>
  <si>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</si>
  <si>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</si>
  <si>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</si>
  <si>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</si>
  <si>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</si>
  <si>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</si>
  <si>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</si>
  <si>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</si>
  <si>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</si>
  <si>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</si>
  <si>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</si>
  <si>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</si>
  <si>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</si>
  <si>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</si>
  <si>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</si>
  <si>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</si>
  <si>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</si>
  <si>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</si>
  <si>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</si>
  <si>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</si>
  <si>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</si>
  <si>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</si>
  <si>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</si>
  <si>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</si>
  <si>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</si>
  <si>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</si>
  <si>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</si>
  <si>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</si>
  <si>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</si>
  <si>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</si>
  <si>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</si>
  <si>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</si>
  <si>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</si>
  <si>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</si>
  <si>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</si>
  <si>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</si>
  <si>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</si>
  <si>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</si>
  <si>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</si>
  <si>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</si>
  <si>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</si>
  <si>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</si>
  <si>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</si>
  <si>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</si>
  <si>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</si>
  <si>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</si>
  <si>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</si>
  <si>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</si>
  <si>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</si>
  <si>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</si>
  <si>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</si>
  <si>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</si>
  <si>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</si>
  <si>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</si>
  <si>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</si>
  <si>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</si>
  <si>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</si>
  <si>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</si>
  <si>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</si>
  <si>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</si>
  <si>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</si>
  <si>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</si>
  <si>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</si>
  <si>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</si>
  <si>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</si>
  <si>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</si>
  <si>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</si>
  <si>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</si>
  <si>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</si>
  <si>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</si>
  <si>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</si>
  <si>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</si>
  <si>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</si>
  <si>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</si>
  <si>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</si>
  <si>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</si>
  <si>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</si>
  <si>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</si>
  <si>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</si>
  <si>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</si>
  <si>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</si>
  <si>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</si>
  <si>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</si>
  <si>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</si>
  <si>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</si>
  <si>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</si>
  <si>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</si>
  <si>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</si>
  <si>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</si>
  <si>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</si>
  <si>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</si>
  <si>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</si>
  <si>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</si>
  <si>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</si>
  <si>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</si>
  <si>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</si>
  <si>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</si>
  <si>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</si>
  <si>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</si>
  <si>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</si>
  <si>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</si>
  <si>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</si>
  <si>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</si>
  <si>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</si>
  <si>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</si>
  <si>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</si>
  <si>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</si>
  <si>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</si>
  <si>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</si>
  <si>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</si>
  <si>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</si>
  <si>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</si>
  <si>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</si>
  <si>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</si>
  <si>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</si>
  <si>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</si>
  <si>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</si>
  <si>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</si>
  <si>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</si>
  <si>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</si>
  <si>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</si>
  <si>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</si>
  <si>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</si>
  <si>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</si>
  <si>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</si>
  <si>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</si>
  <si>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</si>
  <si>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</si>
  <si>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</si>
  <si>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</si>
  <si>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</si>
  <si>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</si>
  <si>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</si>
  <si>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</si>
  <si>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</si>
  <si>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</si>
  <si>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</si>
  <si>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</si>
  <si>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</si>
  <si>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</si>
  <si>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</si>
  <si>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</si>
  <si>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</si>
  <si>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</si>
  <si>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</si>
  <si>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</si>
  <si>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</si>
  <si>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</si>
  <si>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</si>
  <si>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</si>
  <si>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</si>
  <si>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</si>
  <si>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</si>
  <si>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</si>
  <si>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</si>
  <si>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</si>
  <si>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</si>
  <si>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</si>
  <si>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</si>
  <si>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</si>
  <si>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</si>
  <si>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</si>
  <si>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</si>
  <si>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</si>
  <si>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</si>
  <si>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</si>
  <si>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</si>
  <si>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</si>
  <si>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</si>
  <si>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</si>
  <si>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</si>
  <si>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</si>
  <si>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</si>
  <si>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</si>
  <si>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</si>
  <si>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</si>
  <si>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</si>
  <si>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</si>
  <si>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</si>
  <si>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</si>
  <si>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</si>
  <si>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</si>
  <si>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</si>
  <si>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</si>
  <si>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</si>
  <si>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</si>
  <si>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</si>
  <si>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</si>
  <si>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</si>
  <si>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</si>
  <si>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</si>
  <si>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</si>
  <si>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</si>
  <si>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</si>
  <si>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</si>
  <si>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</si>
  <si>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</si>
  <si>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</si>
  <si>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</si>
  <si>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</si>
  <si>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</si>
  <si>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</si>
  <si>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</si>
  <si>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</si>
  <si>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</si>
  <si>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</si>
  <si>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</si>
  <si>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</si>
  <si>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</si>
  <si>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</si>
  <si>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</si>
  <si>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</si>
  <si>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</si>
  <si>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</si>
  <si>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</si>
  <si>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</si>
  <si>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</si>
  <si>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</si>
  <si>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</si>
  <si>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</si>
  <si>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</si>
  <si>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</si>
  <si>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</si>
  <si>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</si>
  <si>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</si>
  <si>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</si>
  <si>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</si>
  <si>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</si>
  <si>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</si>
  <si>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</si>
  <si>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</si>
  <si>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</si>
  <si>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</si>
  <si>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</si>
  <si>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</si>
  <si>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</si>
  <si>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</si>
  <si>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</si>
  <si>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</si>
  <si>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</si>
  <si>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</si>
  <si>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</si>
  <si>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</si>
  <si>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</si>
  <si>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</si>
  <si>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</si>
  <si>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</si>
  <si>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</si>
  <si>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</si>
  <si>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</si>
  <si>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</si>
  <si>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</si>
  <si>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</si>
  <si>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</si>
  <si>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</si>
  <si>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</si>
  <si>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</si>
  <si>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</si>
  <si>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</si>
  <si>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</si>
  <si>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</si>
  <si>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</si>
  <si>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</si>
  <si>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</si>
  <si>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</si>
  <si>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</si>
  <si>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</si>
  <si>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</si>
  <si>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</si>
  <si>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</si>
  <si>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</si>
  <si>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</si>
  <si>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</si>
  <si>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</si>
  <si>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</si>
  <si>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</si>
  <si>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</si>
  <si>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</si>
  <si>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</si>
  <si>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</si>
  <si>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</si>
  <si>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</si>
  <si>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</si>
  <si>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</si>
  <si>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</si>
  <si>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</si>
  <si>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</si>
  <si>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</si>
  <si>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</si>
  <si>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</si>
  <si>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</si>
  <si>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</si>
  <si>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</si>
  <si>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</si>
  <si>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</si>
  <si>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</si>
  <si>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</si>
  <si>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</si>
  <si>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</si>
  <si>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</si>
  <si>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</si>
  <si>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</si>
  <si>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</si>
  <si>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</si>
  <si>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</si>
  <si>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</si>
  <si>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</si>
  <si>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</si>
  <si>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</si>
  <si>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</si>
  <si>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</si>
  <si>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</si>
  <si>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</si>
  <si>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</si>
  <si>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</si>
  <si>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</si>
  <si>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</si>
  <si>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</si>
  <si>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</si>
  <si>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</si>
  <si>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</si>
  <si>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</si>
  <si>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</si>
  <si>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</si>
  <si>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</si>
  <si>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</si>
  <si>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</si>
  <si>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</si>
  <si>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</si>
  <si>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</si>
  <si>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</si>
  <si>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</si>
  <si>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</si>
  <si>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</si>
  <si>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</si>
  <si>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</si>
  <si>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</si>
  <si>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</si>
  <si>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</si>
  <si>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</si>
  <si>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</si>
  <si>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</si>
  <si>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</si>
  <si>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</si>
  <si>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</si>
  <si>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</si>
  <si>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</si>
  <si>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</si>
  <si>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</si>
  <si>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</si>
  <si>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</si>
  <si>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</si>
  <si>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</si>
  <si>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</si>
  <si>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</si>
  <si>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</si>
  <si>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</si>
  <si>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</si>
  <si>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</si>
  <si>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</si>
  <si>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</si>
  <si>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</si>
  <si>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</si>
  <si>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</si>
  <si>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</si>
  <si>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</si>
  <si>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</si>
  <si>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</si>
  <si>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</si>
  <si>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</si>
  <si>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</si>
  <si>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</si>
  <si>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</si>
  <si>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</si>
  <si>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</si>
  <si>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</si>
  <si>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</si>
  <si>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</si>
  <si>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</si>
  <si>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</si>
  <si>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</si>
  <si>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</si>
  <si>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</si>
  <si>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</si>
  <si>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</si>
  <si>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</si>
  <si>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</si>
  <si>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</si>
  <si>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</si>
  <si>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</si>
  <si>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</si>
  <si>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</si>
  <si>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</si>
  <si>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</si>
  <si>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</si>
  <si>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</si>
  <si>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</si>
  <si>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</si>
  <si>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</si>
  <si>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</si>
  <si>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</si>
  <si>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</si>
  <si>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</si>
  <si>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</si>
  <si>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</si>
  <si>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</si>
  <si>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</si>
  <si>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</si>
  <si>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</si>
  <si>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</si>
  <si>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</si>
  <si>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</si>
  <si>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</si>
  <si>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</si>
  <si>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</si>
  <si>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</si>
  <si>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</si>
  <si>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</si>
  <si>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</si>
  <si>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</si>
  <si>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</si>
  <si>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</si>
  <si>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</si>
  <si>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</si>
  <si>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</si>
  <si>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</si>
  <si>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</si>
  <si>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</si>
  <si>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</si>
  <si>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</si>
  <si>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</si>
  <si>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</si>
  <si>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</si>
  <si>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</si>
  <si>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</si>
  <si>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</si>
  <si>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</si>
  <si>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</si>
  <si>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</si>
  <si>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</si>
  <si>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</si>
  <si>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</si>
  <si>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</si>
  <si>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</si>
  <si>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</si>
  <si>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</si>
  <si>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</si>
  <si>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</si>
  <si>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</si>
  <si>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</si>
  <si>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</si>
  <si>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</si>
  <si>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</si>
  <si>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</si>
  <si>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</si>
  <si>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</si>
  <si>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</si>
  <si>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</si>
  <si>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</si>
  <si>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</si>
  <si>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</si>
  <si>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</si>
  <si>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</si>
  <si>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</si>
  <si>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</si>
  <si>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</si>
  <si>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</si>
  <si>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</si>
  <si>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</si>
  <si>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</si>
  <si>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</si>
  <si>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</si>
  <si>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</si>
  <si>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</si>
  <si>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</si>
  <si>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</si>
  <si>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</si>
  <si>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</si>
  <si>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</si>
  <si>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</si>
  <si>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</si>
  <si>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</si>
  <si>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</si>
  <si>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</si>
  <si>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</si>
  <si>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</si>
  <si>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</si>
  <si>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</si>
  <si>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</si>
  <si>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</si>
  <si>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</si>
  <si>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</si>
  <si>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</si>
  <si>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</si>
  <si>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</si>
  <si>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</si>
  <si>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</si>
  <si>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</si>
  <si>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</si>
  <si>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</si>
  <si>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</si>
  <si>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</si>
  <si>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</si>
  <si>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</si>
  <si>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</si>
  <si>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</si>
  <si>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</si>
  <si>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</si>
  <si>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</si>
  <si>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</si>
  <si>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</si>
  <si>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</si>
  <si>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</si>
  <si>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</si>
  <si>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</si>
  <si>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</si>
  <si>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</si>
  <si>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</si>
  <si>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</si>
  <si>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</si>
  <si>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</si>
  <si>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</si>
  <si>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</si>
  <si>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</si>
  <si>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</si>
  <si>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</si>
  <si>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</si>
  <si>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</si>
  <si>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</si>
  <si>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</si>
  <si>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</si>
  <si>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</si>
  <si>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</si>
  <si>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</si>
  <si>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</si>
  <si>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</si>
  <si>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</si>
  <si>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</si>
  <si>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</si>
  <si>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</si>
  <si>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</si>
  <si>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</si>
  <si>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</si>
  <si>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</si>
  <si>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</si>
  <si>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</si>
  <si>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</si>
  <si>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</si>
  <si>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</si>
  <si>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</si>
  <si>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</si>
  <si>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</si>
  <si>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</si>
  <si>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</si>
  <si>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</si>
  <si>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</si>
  <si>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</si>
  <si>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</si>
  <si>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</si>
  <si>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</si>
  <si>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</si>
  <si>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</si>
  <si>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</si>
  <si>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</si>
  <si>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</si>
  <si>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</si>
  <si>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</si>
  <si>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</si>
  <si>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</si>
  <si>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</si>
  <si>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</si>
  <si>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</si>
  <si>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</si>
  <si>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</si>
  <si>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</si>
  <si>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</si>
  <si>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</si>
  <si>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</si>
  <si>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</si>
  <si>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</si>
  <si>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</si>
  <si>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</si>
  <si>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</si>
  <si>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</si>
  <si>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</si>
  <si>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</si>
  <si>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</si>
  <si>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</si>
  <si>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</si>
  <si>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</si>
  <si>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</si>
  <si>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</si>
  <si>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</si>
  <si>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</si>
  <si>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</si>
  <si>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</si>
  <si>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</si>
  <si>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</si>
  <si>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</si>
  <si>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</si>
  <si>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</si>
  <si>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</si>
  <si>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</si>
  <si>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</si>
  <si>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</si>
  <si>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</si>
  <si>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</si>
  <si>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</si>
  <si>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</si>
  <si>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</si>
  <si>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</si>
  <si>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</si>
  <si>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</si>
  <si>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</si>
  <si>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</si>
  <si>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</si>
  <si>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</si>
  <si>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</si>
  <si>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</si>
  <si>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</si>
  <si>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</si>
  <si>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</si>
  <si>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</si>
  <si>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</si>
  <si>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</si>
  <si>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</si>
  <si>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</si>
  <si>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</si>
  <si>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</si>
  <si>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</si>
  <si>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</si>
  <si>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</si>
  <si>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</si>
  <si>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</si>
  <si>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</si>
  <si>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</si>
  <si>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</si>
  <si>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</si>
  <si>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</si>
  <si>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</si>
  <si>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</si>
  <si>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</si>
  <si>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</si>
  <si>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</si>
  <si>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</si>
  <si>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</si>
  <si>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</si>
  <si>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</si>
  <si>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</si>
  <si>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</si>
  <si>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</si>
  <si>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</si>
  <si>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</si>
  <si>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</si>
  <si>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</si>
  <si>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</si>
  <si>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</si>
  <si>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</si>
  <si>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</si>
  <si>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</si>
  <si>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</si>
  <si>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</si>
  <si>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</si>
  <si>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</si>
  <si>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</si>
  <si>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</si>
  <si>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</si>
  <si>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</si>
  <si>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</si>
  <si>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</si>
  <si>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</si>
  <si>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</si>
  <si>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</si>
  <si>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</si>
  <si>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</si>
  <si>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</si>
  <si>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</si>
  <si>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</si>
  <si>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</si>
  <si>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</si>
  <si>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</si>
  <si>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</si>
  <si>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</si>
  <si>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</si>
  <si>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</si>
  <si>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</si>
  <si>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</si>
  <si>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</si>
  <si>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</si>
  <si>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</si>
  <si>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</si>
  <si>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</si>
  <si>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</si>
  <si>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</si>
  <si>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</si>
  <si>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</si>
  <si>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</si>
  <si>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</si>
  <si>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</si>
  <si>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</si>
  <si>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</si>
  <si>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</si>
  <si>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</si>
  <si>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</si>
  <si>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</si>
  <si>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</si>
  <si>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</si>
  <si>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</si>
  <si>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</si>
  <si>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</si>
  <si>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</si>
  <si>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</si>
  <si>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</si>
  <si>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</si>
  <si>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</si>
  <si>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</si>
  <si>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</si>
  <si>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</si>
  <si>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</si>
  <si>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</si>
  <si>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</si>
  <si>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</si>
  <si>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</si>
  <si>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</si>
  <si>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</si>
  <si>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</si>
  <si>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</si>
  <si>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</si>
  <si>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</si>
  <si>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</si>
  <si>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</si>
  <si>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</si>
  <si>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</si>
  <si>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</si>
  <si>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</si>
  <si>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</si>
  <si>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</si>
  <si>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</si>
  <si>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</si>
  <si>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</si>
  <si>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</si>
  <si>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</si>
  <si>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</si>
  <si>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</si>
  <si>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</si>
  <si>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</si>
  <si>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</si>
  <si>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</si>
  <si>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</si>
  <si>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</si>
  <si>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</si>
  <si>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</si>
  <si>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</si>
  <si>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</si>
  <si>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</si>
  <si>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</si>
  <si>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</si>
  <si>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</si>
  <si>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</si>
  <si>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</si>
  <si>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</si>
  <si>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</si>
  <si>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</si>
  <si>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</si>
  <si>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</si>
  <si>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</si>
  <si>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</si>
  <si>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</si>
  <si>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</si>
  <si>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</si>
  <si>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</si>
  <si>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</si>
  <si>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</si>
  <si>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</si>
  <si>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</si>
  <si>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</si>
  <si>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</si>
  <si>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</si>
  <si>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</si>
  <si>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</si>
  <si>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</si>
  <si>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</si>
  <si>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</si>
  <si>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</si>
  <si>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</si>
  <si>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</si>
  <si>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</si>
  <si>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</si>
  <si>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</si>
  <si>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</si>
  <si>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</si>
  <si>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</si>
  <si>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</si>
  <si>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</si>
  <si>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</si>
  <si>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</si>
  <si>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</si>
  <si>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</si>
  <si>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</si>
  <si>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</si>
  <si>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</si>
  <si>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</si>
  <si>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</si>
  <si>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</si>
  <si>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</si>
  <si>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</si>
  <si>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</si>
  <si>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</si>
  <si>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</si>
  <si>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</si>
  <si>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</si>
  <si>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</si>
  <si>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</si>
  <si>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</si>
  <si>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</si>
  <si>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</si>
  <si>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</si>
  <si>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</si>
  <si>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</si>
  <si>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</si>
  <si>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</si>
  <si>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</si>
  <si>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</si>
  <si>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</si>
  <si>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</si>
  <si>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</si>
  <si>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</si>
  <si>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</si>
  <si>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</si>
  <si>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</si>
  <si>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</si>
  <si>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</si>
  <si>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</si>
  <si>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</si>
  <si>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</si>
  <si>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</si>
  <si>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</si>
  <si>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</si>
  <si>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</si>
  <si>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</si>
  <si>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</si>
  <si>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</si>
  <si>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</si>
  <si>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</si>
  <si>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</si>
  <si>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</si>
  <si>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</si>
  <si>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</si>
  <si>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</si>
  <si>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</si>
  <si>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</si>
  <si>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</si>
  <si>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</si>
  <si>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</si>
  <si>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</si>
  <si>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</si>
  <si>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</si>
  <si>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</si>
  <si>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</si>
  <si>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</si>
  <si>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</si>
  <si>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</si>
  <si>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</si>
  <si>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</si>
  <si>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</si>
  <si>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</si>
  <si>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</si>
  <si>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</si>
  <si>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</si>
  <si>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</si>
  <si>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</si>
  <si>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</si>
  <si>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</si>
  <si>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</si>
  <si>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</si>
  <si>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</si>
  <si>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</si>
  <si>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</si>
  <si>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</si>
  <si>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</si>
  <si>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</si>
  <si>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</si>
  <si>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</si>
  <si>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</si>
  <si>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</si>
  <si>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</si>
  <si>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</si>
  <si>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</si>
  <si>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</si>
  <si>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</si>
  <si>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</si>
  <si>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</si>
  <si>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</si>
  <si>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</si>
  <si>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</si>
  <si>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</si>
  <si>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</si>
  <si>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</si>
  <si>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</si>
  <si>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</si>
  <si>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</si>
  <si>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</si>
  <si>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</si>
  <si>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</si>
  <si>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</si>
  <si>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</si>
  <si>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</si>
  <si>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</si>
  <si>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</si>
  <si>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</si>
  <si>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</si>
  <si>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</si>
  <si>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</si>
  <si>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</si>
  <si>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</si>
  <si>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</si>
  <si>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</si>
  <si>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</si>
  <si>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</si>
  <si>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</si>
  <si>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</si>
  <si>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</si>
  <si>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</si>
  <si>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</si>
  <si>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</si>
  <si>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</si>
  <si>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</si>
  <si>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</si>
  <si>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</si>
  <si>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</si>
  <si>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</si>
  <si>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</si>
  <si>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</si>
  <si>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</si>
  <si>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</si>
  <si>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</si>
  <si>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</si>
  <si>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</si>
  <si>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</si>
  <si>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</si>
  <si>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</si>
  <si>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</si>
  <si>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</si>
  <si>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</si>
  <si>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</si>
  <si>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</si>
  <si>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</si>
  <si>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</si>
  <si>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</si>
  <si>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</si>
  <si>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</si>
  <si>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</si>
  <si>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</si>
  <si>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</si>
  <si>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</si>
  <si>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</si>
  <si>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</si>
  <si>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</si>
  <si>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</si>
  <si>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</si>
  <si>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</si>
  <si>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</si>
  <si>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</si>
  <si>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</si>
  <si>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</si>
  <si>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</si>
  <si>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</si>
  <si>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</si>
  <si>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</si>
  <si>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</si>
  <si>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</si>
  <si>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</si>
  <si>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</si>
  <si>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</si>
  <si>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</si>
  <si>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</si>
  <si>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</si>
  <si>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</si>
  <si>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</si>
  <si>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</si>
  <si>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</si>
  <si>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</si>
  <si>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</si>
  <si>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</si>
  <si>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</si>
  <si>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</si>
  <si>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</si>
  <si>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</si>
  <si>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</si>
  <si>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</si>
  <si>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</si>
  <si>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</si>
  <si>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</si>
  <si>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</si>
  <si>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</si>
  <si>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</si>
  <si>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</si>
  <si>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</si>
  <si>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</si>
  <si>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</si>
  <si>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</si>
  <si>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</si>
  <si>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</si>
  <si>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</si>
  <si>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</si>
  <si>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</si>
  <si>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</si>
  <si>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</si>
  <si>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</si>
  <si>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</si>
  <si>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</si>
  <si>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</si>
  <si>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</si>
  <si>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</si>
  <si>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</si>
  <si>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</si>
  <si>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</si>
  <si>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</si>
  <si>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</si>
  <si>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</si>
  <si>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</si>
  <si>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</si>
  <si>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</si>
  <si>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</si>
  <si>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</si>
  <si>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</si>
  <si>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</si>
  <si>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</si>
  <si>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</si>
  <si>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</si>
  <si>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</si>
  <si>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</si>
  <si>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</si>
  <si>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</si>
  <si>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</si>
  <si>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</si>
  <si>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</si>
  <si>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</si>
  <si>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</si>
  <si>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</si>
  <si>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</si>
  <si>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</si>
  <si>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</si>
  <si>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</si>
  <si>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</si>
  <si>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</si>
  <si>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</si>
  <si>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</si>
  <si>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</si>
  <si>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</si>
  <si>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</si>
  <si>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</si>
  <si>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</si>
  <si>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</si>
  <si>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</si>
  <si>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</si>
  <si>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</si>
  <si>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</si>
  <si>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</si>
  <si>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</si>
  <si>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</si>
  <si>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</si>
  <si>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</si>
  <si>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</si>
  <si>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</si>
  <si>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</si>
  <si>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</si>
  <si>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</si>
  <si>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</si>
  <si>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</si>
  <si>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</si>
  <si>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</si>
  <si>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</si>
  <si>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</si>
  <si>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</si>
  <si>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</si>
  <si>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</si>
  <si>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</si>
  <si>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</si>
  <si>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</si>
  <si>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</si>
  <si>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</si>
  <si>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</si>
  <si>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</si>
  <si>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</si>
  <si>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</si>
  <si>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</si>
  <si>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</si>
  <si>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</si>
  <si>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</si>
  <si>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</si>
  <si>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</si>
  <si>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</si>
  <si>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</si>
  <si>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</si>
  <si>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</si>
  <si>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</si>
  <si>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</si>
  <si>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</si>
  <si>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</si>
  <si>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</si>
  <si>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</si>
  <si>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</si>
  <si>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</si>
  <si>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</si>
  <si>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</si>
  <si>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</si>
  <si>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</si>
  <si>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</si>
  <si>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</si>
  <si>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</si>
  <si>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</si>
  <si>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</si>
  <si>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</si>
  <si>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</si>
  <si>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</si>
  <si>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</si>
  <si>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</si>
  <si>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</si>
  <si>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</si>
  <si>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</si>
  <si>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</si>
  <si>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</si>
  <si>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</si>
  <si>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</si>
  <si>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</si>
  <si>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</si>
  <si>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</si>
  <si>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</si>
  <si>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</si>
  <si>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</si>
  <si>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</si>
  <si>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</si>
  <si>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</si>
  <si>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</si>
  <si>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</si>
  <si>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</si>
  <si>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</si>
  <si>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</si>
  <si>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</si>
  <si>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</si>
  <si>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</si>
  <si>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</si>
  <si>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</si>
  <si>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</si>
  <si>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</si>
  <si>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</si>
  <si>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</si>
  <si>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</si>
  <si>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</si>
  <si>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</si>
  <si>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</si>
  <si>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</si>
  <si>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</si>
  <si>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</si>
  <si>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</si>
  <si>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</si>
  <si>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</si>
  <si>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</si>
  <si>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</si>
  <si>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</si>
  <si>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</si>
  <si>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</si>
  <si>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</si>
  <si>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</si>
  <si>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</si>
  <si>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</si>
  <si>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</si>
  <si>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</si>
  <si>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</si>
  <si>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</si>
  <si>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</si>
  <si>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</si>
  <si>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</si>
  <si>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</si>
  <si>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</si>
  <si>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</si>
  <si>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</si>
  <si>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</si>
  <si>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</si>
  <si>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</si>
  <si>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</si>
  <si>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</si>
  <si>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</si>
  <si>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</si>
  <si>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</si>
  <si>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</si>
  <si>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</si>
  <si>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</si>
  <si>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</si>
  <si>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</si>
  <si>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</si>
  <si>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</si>
  <si>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</si>
  <si>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</si>
  <si>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</si>
  <si>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</si>
  <si>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</si>
  <si>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</si>
  <si>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</si>
  <si>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</si>
  <si>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</si>
  <si>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</si>
  <si>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</si>
  <si>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</si>
  <si>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</si>
  <si>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</si>
  <si>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</si>
  <si>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</si>
  <si>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</si>
  <si>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</si>
  <si>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</si>
  <si>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</si>
  <si>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</si>
  <si>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</si>
  <si>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</si>
  <si>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</si>
  <si>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</si>
  <si>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</si>
  <si>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</si>
  <si>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</si>
  <si>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</si>
  <si>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</si>
  <si>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</si>
  <si>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</si>
  <si>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</si>
  <si>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</si>
  <si>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</si>
  <si>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</si>
  <si>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</si>
  <si>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</si>
  <si>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</si>
  <si>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</si>
  <si>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</si>
  <si>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</si>
  <si>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</si>
  <si>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</si>
  <si>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</si>
  <si>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</si>
  <si>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</si>
  <si>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</si>
  <si>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</si>
  <si>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</si>
  <si>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</si>
  <si>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</si>
  <si>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</si>
  <si>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</si>
  <si>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</si>
  <si>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</si>
  <si>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</si>
  <si>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</si>
  <si>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</si>
  <si>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</si>
  <si>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</si>
  <si>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</si>
  <si>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</si>
  <si>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</si>
  <si>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</si>
  <si>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</si>
  <si>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</si>
  <si>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</si>
  <si>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</si>
  <si>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</si>
  <si>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</si>
  <si>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</si>
  <si>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</si>
  <si>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</si>
  <si>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</si>
  <si>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</si>
  <si>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</si>
  <si>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</si>
  <si>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</si>
  <si>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</si>
  <si>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</si>
  <si>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</si>
  <si>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</si>
  <si>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</si>
  <si>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</si>
  <si>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</si>
  <si>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</si>
  <si>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</si>
  <si>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</si>
  <si>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</si>
  <si>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</si>
  <si>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</si>
  <si>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</si>
  <si>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</si>
  <si>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</si>
  <si>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</si>
  <si>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</si>
  <si>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</si>
  <si>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</si>
  <si>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</si>
  <si>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</si>
  <si>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</si>
  <si>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</si>
  <si>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</si>
  <si>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</si>
  <si>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</si>
  <si>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</si>
  <si>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</si>
  <si>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</si>
  <si>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</si>
  <si>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</si>
  <si>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</si>
  <si>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</si>
  <si>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</si>
  <si>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</si>
  <si>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</si>
  <si>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</si>
  <si>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</si>
  <si>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</si>
  <si>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</si>
  <si>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</si>
  <si>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</si>
  <si>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</si>
  <si>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</si>
  <si>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</si>
  <si>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</si>
  <si>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</si>
  <si>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</si>
  <si>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</si>
  <si>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</si>
  <si>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</si>
  <si>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</si>
  <si>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</si>
  <si>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</si>
  <si>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</si>
  <si>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</si>
  <si>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</si>
  <si>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</si>
  <si>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</si>
  <si>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</si>
  <si>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</si>
  <si>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</si>
  <si>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</si>
  <si>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</si>
  <si>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</si>
  <si>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</si>
  <si>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</si>
  <si>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</si>
  <si>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</si>
  <si>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</si>
  <si>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</si>
  <si>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</si>
  <si>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</si>
  <si>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</si>
  <si>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</si>
  <si>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</si>
  <si>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</si>
  <si>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</si>
  <si>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</si>
  <si>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</si>
  <si>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</si>
  <si>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</si>
  <si>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</si>
  <si>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</si>
  <si>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</si>
  <si>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</si>
  <si>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</si>
  <si>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</si>
  <si>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</si>
  <si>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</si>
  <si>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</si>
  <si>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</si>
  <si>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</si>
  <si>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</si>
  <si>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</si>
  <si>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</si>
  <si>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</si>
  <si>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</si>
  <si>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</si>
  <si>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</si>
  <si>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</si>
  <si>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</si>
  <si>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</si>
  <si>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</si>
  <si>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</si>
  <si>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</si>
  <si>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</si>
  <si>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</si>
  <si>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</si>
  <si>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</si>
  <si>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</si>
  <si>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</si>
  <si>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</si>
  <si>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</si>
  <si>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</si>
  <si>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</si>
  <si>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</si>
  <si>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</si>
  <si>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</si>
  <si>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</si>
  <si>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</si>
  <si>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</si>
  <si>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</si>
  <si>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</si>
  <si>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</si>
  <si>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</si>
  <si>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</si>
  <si>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</si>
  <si>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</si>
  <si>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</si>
  <si>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</si>
  <si>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</si>
  <si>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</si>
  <si>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</si>
  <si>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</si>
  <si>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</si>
  <si>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</si>
  <si>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</si>
  <si>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</si>
  <si>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</si>
  <si>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</si>
  <si>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</si>
  <si>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</si>
  <si>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</si>
  <si>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</si>
  <si>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</si>
  <si>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</si>
  <si>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</si>
  <si>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</si>
  <si>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</si>
  <si>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</si>
  <si>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</si>
  <si>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</si>
  <si>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</si>
  <si>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</si>
  <si>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</si>
  <si>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</si>
  <si>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</si>
  <si>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</si>
  <si>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</si>
  <si>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</si>
  <si>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</si>
  <si>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</si>
  <si>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</si>
  <si>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</si>
  <si>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</si>
  <si>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</si>
  <si>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</si>
  <si>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</si>
  <si>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</si>
  <si>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</si>
  <si>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</si>
  <si>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</si>
  <si>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</si>
  <si>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</si>
  <si>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</si>
  <si>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</si>
  <si>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</si>
  <si>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</si>
  <si>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</si>
  <si>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</si>
  <si>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</si>
  <si>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</si>
  <si>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</si>
  <si>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</si>
  <si>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</si>
  <si>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</si>
  <si>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</si>
  <si>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</si>
  <si>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</si>
  <si>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</si>
  <si>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</si>
  <si>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</si>
  <si>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</si>
  <si>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</si>
  <si>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</si>
  <si>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</si>
  <si>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</si>
  <si>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</si>
  <si>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</si>
  <si>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</si>
  <si>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</si>
  <si>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</si>
  <si>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</si>
  <si>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</si>
  <si>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</si>
  <si>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</si>
  <si>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</si>
  <si>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</si>
  <si>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</si>
  <si>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</si>
  <si>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</si>
  <si>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</si>
  <si>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</si>
  <si>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</si>
  <si>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</si>
  <si>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</si>
  <si>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</si>
  <si>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</si>
  <si>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</si>
  <si>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</si>
  <si>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</si>
  <si>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</si>
  <si>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</si>
  <si>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</si>
  <si>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</si>
  <si>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</si>
  <si>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</si>
  <si>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</si>
  <si>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</si>
  <si>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</si>
  <si>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</si>
  <si>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</si>
  <si>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</si>
  <si>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</si>
  <si>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</si>
  <si>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</si>
  <si>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</si>
  <si>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</si>
  <si>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</si>
  <si>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</si>
  <si>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</si>
  <si>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</si>
  <si>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</si>
  <si>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</si>
  <si>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</si>
  <si>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</si>
  <si>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</si>
  <si>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</si>
  <si>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</si>
  <si>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</si>
  <si>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</si>
  <si>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</si>
  <si>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</si>
  <si>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</si>
  <si>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</si>
  <si>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</si>
  <si>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</si>
  <si>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</si>
  <si>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</si>
  <si>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</si>
  <si>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</si>
  <si>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</si>
  <si>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</si>
  <si>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</si>
  <si>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</si>
  <si>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</si>
  <si>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</si>
  <si>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</si>
  <si>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</si>
  <si>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</si>
  <si>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</si>
  <si>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</si>
  <si>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</si>
  <si>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</si>
  <si>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</si>
  <si>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</si>
  <si>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</si>
  <si>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</si>
  <si>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</si>
  <si>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</si>
  <si>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</si>
  <si>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</si>
  <si>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</si>
  <si>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</si>
  <si>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</si>
  <si>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</si>
  <si>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</si>
  <si>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</si>
  <si>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</si>
  <si>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</si>
  <si>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</si>
  <si>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</si>
  <si>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</si>
  <si>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</si>
  <si>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</si>
  <si>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</si>
  <si>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</si>
  <si>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</si>
  <si>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</si>
  <si>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</si>
  <si>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</si>
  <si>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</si>
  <si>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</si>
  <si>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</si>
  <si>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</si>
  <si>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</si>
  <si>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</si>
  <si>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</si>
  <si>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</si>
  <si>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</si>
  <si>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</si>
  <si>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</si>
  <si>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</si>
  <si>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</si>
  <si>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</si>
  <si>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</si>
  <si>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</si>
  <si>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</si>
  <si>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</si>
  <si>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</si>
  <si>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</si>
  <si>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</si>
  <si>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</si>
  <si>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</si>
  <si>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</si>
  <si>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</si>
  <si>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</si>
  <si>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</si>
  <si>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</si>
  <si>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</si>
  <si>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</si>
  <si>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</si>
  <si>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</si>
  <si>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</si>
  <si>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</si>
  <si>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</si>
  <si>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</si>
  <si>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</si>
  <si>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</si>
  <si>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</si>
  <si>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</si>
  <si>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</si>
  <si>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</si>
  <si>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</si>
  <si>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</si>
  <si>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</si>
  <si>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</si>
  <si>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</si>
  <si>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</si>
  <si>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</si>
  <si>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</si>
  <si>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</si>
  <si>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</si>
  <si>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</si>
  <si>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</si>
  <si>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</si>
  <si>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</si>
  <si>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</si>
  <si>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</si>
  <si>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</si>
  <si>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</si>
  <si>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</si>
  <si>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</si>
  <si>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</si>
  <si>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</si>
  <si>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</si>
  <si>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</si>
  <si>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</si>
  <si>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</si>
  <si>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</si>
  <si>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</si>
  <si>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</si>
  <si>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</si>
  <si>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</si>
  <si>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</si>
  <si>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</si>
  <si>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</si>
  <si>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</si>
  <si>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</si>
  <si>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</si>
  <si>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</si>
  <si>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</si>
  <si>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</si>
  <si>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</si>
  <si>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</si>
  <si>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</si>
  <si>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</si>
  <si>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</si>
  <si>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</si>
  <si>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</si>
  <si>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</si>
  <si>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</si>
  <si>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</si>
  <si>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</si>
  <si>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</si>
  <si>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</si>
  <si>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</si>
  <si>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</si>
  <si>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</si>
  <si>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</si>
  <si>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</si>
  <si>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</si>
  <si>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</si>
  <si>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</si>
  <si>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</si>
  <si>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</si>
  <si>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</si>
  <si>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</si>
  <si>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</si>
  <si>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</si>
  <si>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</si>
  <si>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</si>
  <si>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</si>
  <si>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</si>
  <si>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</si>
  <si>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</si>
  <si>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</si>
  <si>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</si>
  <si>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</si>
  <si>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</si>
  <si>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</si>
  <si>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</si>
  <si>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</si>
  <si>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</si>
  <si>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</si>
  <si>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</si>
  <si>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</si>
  <si>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</si>
  <si>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</si>
  <si>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</si>
  <si>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</si>
  <si>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</si>
  <si>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</si>
  <si>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</si>
  <si>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</si>
  <si>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</si>
  <si>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</si>
  <si>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</si>
  <si>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</si>
  <si>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</si>
  <si>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</si>
  <si>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</si>
  <si>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</si>
  <si>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</si>
  <si>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</si>
  <si>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</si>
  <si>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</si>
  <si>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</si>
  <si>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</si>
  <si>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</si>
  <si>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</si>
  <si>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</si>
  <si>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</si>
  <si>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</si>
  <si>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</si>
  <si>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</si>
  <si>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</si>
  <si>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</si>
  <si>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</si>
  <si>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</si>
  <si>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</si>
  <si>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</si>
  <si>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</si>
  <si>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</si>
  <si>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</si>
  <si>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</si>
  <si>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</si>
  <si>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</si>
  <si>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</si>
  <si>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</si>
  <si>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</si>
  <si>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</si>
  <si>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</si>
  <si>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</si>
  <si>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</si>
  <si>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</si>
  <si>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</si>
  <si>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</si>
  <si>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</si>
  <si>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</si>
  <si>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</si>
  <si>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</si>
  <si>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</si>
  <si>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</si>
  <si>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</si>
  <si>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</si>
  <si>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</si>
  <si>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</si>
  <si>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</si>
  <si>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</si>
  <si>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</si>
  <si>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</si>
  <si>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</si>
  <si>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</si>
  <si>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</si>
  <si>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</si>
  <si>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</si>
  <si>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</si>
  <si>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</si>
  <si>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</si>
  <si>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</si>
  <si>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</si>
  <si>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</si>
  <si>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</si>
  <si>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</si>
  <si>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</si>
  <si>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</si>
  <si>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</si>
  <si>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</si>
  <si>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</si>
  <si>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</si>
  <si>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</si>
  <si>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</si>
  <si>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</si>
  <si>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</si>
  <si>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</si>
  <si>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</si>
  <si>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</si>
  <si>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</si>
  <si>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</si>
  <si>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</si>
  <si>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</si>
  <si>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</si>
  <si>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</si>
  <si>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</si>
  <si>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</si>
  <si>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</si>
  <si>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</si>
  <si>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</si>
  <si>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</si>
  <si>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</si>
  <si>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</si>
  <si>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</si>
  <si>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</si>
  <si>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</si>
  <si>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</si>
  <si>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</si>
  <si>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</si>
  <si>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</si>
  <si>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</si>
  <si>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</si>
  <si>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</si>
  <si>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</si>
  <si>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</si>
  <si>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</si>
  <si>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</si>
  <si>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</si>
  <si>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</si>
  <si>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</si>
  <si>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</si>
  <si>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</si>
  <si>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</si>
  <si>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</si>
  <si>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</si>
  <si>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</si>
  <si>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</si>
  <si>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</si>
  <si>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</si>
  <si>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</si>
  <si>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</si>
  <si>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</si>
  <si>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</si>
  <si>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</si>
  <si>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</si>
  <si>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</si>
  <si>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</si>
  <si>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</si>
  <si>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</si>
  <si>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</si>
  <si>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</si>
  <si>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</si>
  <si>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</si>
  <si>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</si>
  <si>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</si>
  <si>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</si>
  <si>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</si>
  <si>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</si>
  <si>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</si>
  <si>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</si>
  <si>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</si>
  <si>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</si>
  <si>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</si>
  <si>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</si>
  <si>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</si>
  <si>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</si>
  <si>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</si>
  <si>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</si>
  <si>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</si>
  <si>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</si>
  <si>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</si>
  <si>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</si>
  <si>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</si>
  <si>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</si>
  <si>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</si>
  <si>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</si>
  <si>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</si>
  <si>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</si>
  <si>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</si>
  <si>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</si>
  <si>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</si>
  <si>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</si>
  <si>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</si>
  <si>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</si>
  <si>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</si>
  <si>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</si>
  <si>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</si>
  <si>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</si>
  <si>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</si>
  <si>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</si>
  <si>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</si>
  <si>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</si>
  <si>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</si>
  <si>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</si>
  <si>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</si>
  <si>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</si>
  <si>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</si>
  <si>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</si>
  <si>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</si>
  <si>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</si>
  <si>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</si>
  <si>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</si>
  <si>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</si>
  <si>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</si>
  <si>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</si>
  <si>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</si>
  <si>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</si>
  <si>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</si>
  <si>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</si>
  <si>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</si>
  <si>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</si>
  <si>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</si>
  <si>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</si>
  <si>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</si>
  <si>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</si>
  <si>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</si>
  <si>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</si>
  <si>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</si>
  <si>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</si>
  <si>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</si>
  <si>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</si>
  <si>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</si>
  <si>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</si>
  <si>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</si>
  <si>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</si>
  <si>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</si>
  <si>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</si>
  <si>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</si>
  <si>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</si>
  <si>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</si>
  <si>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</si>
  <si>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</si>
  <si>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</si>
  <si>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</si>
  <si>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</si>
  <si>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</si>
  <si>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</si>
  <si>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</si>
  <si>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</si>
  <si>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</si>
  <si>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</si>
  <si>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</si>
  <si>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</si>
  <si>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</si>
  <si>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</si>
  <si>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</si>
  <si>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</si>
  <si>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</si>
  <si>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</si>
  <si>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</si>
  <si>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</si>
  <si>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</si>
  <si>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</si>
  <si>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</si>
  <si>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</si>
  <si>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</si>
  <si>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</si>
  <si>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</si>
  <si>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</si>
  <si>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</si>
  <si>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</si>
  <si>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</si>
  <si>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</si>
  <si>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</si>
  <si>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</si>
  <si>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</si>
  <si>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</si>
  <si>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</si>
  <si>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</si>
  <si>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</si>
  <si>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</si>
  <si>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</si>
  <si>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</si>
  <si>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</si>
  <si>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</si>
  <si>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</si>
  <si>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</si>
  <si>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</si>
  <si>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</si>
  <si>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</si>
  <si>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</si>
  <si>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</si>
  <si>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</si>
  <si>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</si>
  <si>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</si>
  <si>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</si>
  <si>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</si>
  <si>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</si>
  <si>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</si>
  <si>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</si>
  <si>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</si>
  <si>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</si>
  <si>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</si>
  <si>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</si>
  <si>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</si>
  <si>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</si>
  <si>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</si>
  <si>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</si>
  <si>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</si>
  <si>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</si>
  <si>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</si>
  <si>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</si>
  <si>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</si>
  <si>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</si>
  <si>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</si>
  <si>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</si>
  <si>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</si>
  <si>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</si>
  <si>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</si>
  <si>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</si>
  <si>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</si>
  <si>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</si>
  <si>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</si>
  <si>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</si>
  <si>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</si>
  <si>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</si>
  <si>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</si>
  <si>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</si>
  <si>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</si>
  <si>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</si>
  <si>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</si>
  <si>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</si>
  <si>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</si>
  <si>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</si>
  <si>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</si>
  <si>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</si>
  <si>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</si>
  <si>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</si>
  <si>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</si>
  <si>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</si>
  <si>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</si>
  <si>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</si>
  <si>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</si>
  <si>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</si>
  <si>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</si>
  <si>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</si>
  <si>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</si>
  <si>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</si>
  <si>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</si>
  <si>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</si>
  <si>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</si>
  <si>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</si>
  <si>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</si>
  <si>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</si>
  <si>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</si>
  <si>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</si>
  <si>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</si>
  <si>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</si>
  <si>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</si>
  <si>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</si>
  <si>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</si>
  <si>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</si>
  <si>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</si>
  <si>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</si>
  <si>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</si>
  <si>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</si>
  <si>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</si>
  <si>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</si>
  <si>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</si>
  <si>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</si>
  <si>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</si>
  <si>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</si>
  <si>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</si>
  <si>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</si>
  <si>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</si>
  <si>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</si>
  <si>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</si>
  <si>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</si>
  <si>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</si>
  <si>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</si>
  <si>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</si>
  <si>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</si>
  <si>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</si>
  <si>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</si>
  <si>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</si>
  <si>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</si>
  <si>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</si>
  <si>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</si>
  <si>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</si>
  <si>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</si>
  <si>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</si>
  <si>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</si>
  <si>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</si>
  <si>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</si>
  <si>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</si>
  <si>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</si>
  <si>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</si>
  <si>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</si>
  <si>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</si>
  <si>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</si>
  <si>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</si>
  <si>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</si>
  <si>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</si>
  <si>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</si>
  <si>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</si>
  <si>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</si>
  <si>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</si>
  <si>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</si>
  <si>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</si>
  <si>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</si>
  <si>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</si>
  <si>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</si>
  <si>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</si>
  <si>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</si>
  <si>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</si>
  <si>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</si>
  <si>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</si>
  <si>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</si>
  <si>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</si>
  <si>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</si>
  <si>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</si>
  <si>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</si>
  <si>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</si>
  <si>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</si>
  <si>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</si>
  <si>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</si>
  <si>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</si>
  <si>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</si>
  <si>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</si>
  <si>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</si>
  <si>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</si>
  <si>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</si>
  <si>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</si>
  <si>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</si>
  <si>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</si>
  <si>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</si>
  <si>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</si>
  <si>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</si>
  <si>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</si>
  <si>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</si>
  <si>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</si>
  <si>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</si>
  <si>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</si>
  <si>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</si>
  <si>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</si>
  <si>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</si>
  <si>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</si>
  <si>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</si>
  <si>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</si>
  <si>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</si>
  <si>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</si>
  <si>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</si>
  <si>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</si>
  <si>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</si>
  <si>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</si>
  <si>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</si>
  <si>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</si>
  <si>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</si>
  <si>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</si>
  <si>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</si>
  <si>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</si>
  <si>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</si>
  <si>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</si>
  <si>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</si>
  <si>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</si>
  <si>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</si>
  <si>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</si>
  <si>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</si>
  <si>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</si>
  <si>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</si>
  <si>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</si>
  <si>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</si>
  <si>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</si>
  <si>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</si>
  <si>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</si>
  <si>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</si>
  <si>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</si>
  <si>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</si>
  <si>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</si>
  <si>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</si>
  <si>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</si>
  <si>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</si>
  <si>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</si>
  <si>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</si>
  <si>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</si>
  <si>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</si>
  <si>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</si>
  <si>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</si>
  <si>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</si>
  <si>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</si>
  <si>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</si>
  <si>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</si>
  <si>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</si>
  <si>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</si>
  <si>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</si>
  <si>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</si>
  <si>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</si>
  <si>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</si>
  <si>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</si>
  <si>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</si>
  <si>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</si>
  <si>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</si>
  <si>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</si>
  <si>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</si>
  <si>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</si>
  <si>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</si>
  <si>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</si>
  <si>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</si>
  <si>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</si>
  <si>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</si>
  <si>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</si>
  <si>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</si>
  <si>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</si>
  <si>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</si>
  <si>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</si>
  <si>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</si>
  <si>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</si>
  <si>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</si>
  <si>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</si>
  <si>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</si>
  <si>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</si>
  <si>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</si>
  <si>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</si>
  <si>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</si>
  <si>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</si>
  <si>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</si>
  <si>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</si>
  <si>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</si>
  <si>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</si>
  <si>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</si>
  <si>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</si>
  <si>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</si>
  <si>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</si>
  <si>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</si>
  <si>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</si>
  <si>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</si>
  <si>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</si>
  <si>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</si>
  <si>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</si>
  <si>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</si>
  <si>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</si>
  <si>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</si>
  <si>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</si>
  <si>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</si>
  <si>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</si>
  <si>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</si>
  <si>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</si>
  <si>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</si>
  <si>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</si>
  <si>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</si>
  <si>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</si>
  <si>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</si>
  <si>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</si>
  <si>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</si>
  <si>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</si>
  <si>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</si>
  <si>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</si>
  <si>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</si>
  <si>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</si>
  <si>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</si>
  <si>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</si>
  <si>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</si>
  <si>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</si>
  <si>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</si>
  <si>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</si>
  <si>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</si>
  <si>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</si>
  <si>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</si>
  <si>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</si>
  <si>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</si>
  <si>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</si>
  <si>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</si>
  <si>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</si>
  <si>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</si>
  <si>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</si>
  <si>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</si>
  <si>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</si>
  <si>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</si>
  <si>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</si>
  <si>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</si>
  <si>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</si>
  <si>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</si>
  <si>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</si>
  <si>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</si>
  <si>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</si>
  <si>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</si>
  <si>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</si>
  <si>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</si>
  <si>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</si>
  <si>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</si>
  <si>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</si>
  <si>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</si>
  <si>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</si>
  <si>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</si>
  <si>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</si>
  <si>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</si>
  <si>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</si>
  <si>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</si>
  <si>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</si>
  <si>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</si>
  <si>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</si>
  <si>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</si>
  <si>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</si>
  <si>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</si>
  <si>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</si>
  <si>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</si>
  <si>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</si>
  <si>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</si>
  <si>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</si>
  <si>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</si>
  <si>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</si>
  <si>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</si>
  <si>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</si>
  <si>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</si>
  <si>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</si>
  <si>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</si>
  <si>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</si>
  <si>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</si>
  <si>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</si>
  <si>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</si>
  <si>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</si>
  <si>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</si>
  <si>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</si>
  <si>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</si>
  <si>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</si>
  <si>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</si>
  <si>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</si>
  <si>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</si>
  <si>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</si>
  <si>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</si>
  <si>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</si>
  <si>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</si>
  <si>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</si>
  <si>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</si>
  <si>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</si>
  <si>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</si>
  <si>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</si>
  <si>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</si>
  <si>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</si>
  <si>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</si>
  <si>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</si>
  <si>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</si>
  <si>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</si>
  <si>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</si>
  <si>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</si>
  <si>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</si>
  <si>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</si>
  <si>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</si>
  <si>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</si>
  <si>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</si>
  <si>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</si>
  <si>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</si>
  <si>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</si>
  <si>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</si>
  <si>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</si>
  <si>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</si>
  <si>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</si>
  <si>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</si>
  <si>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</si>
  <si>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</si>
  <si>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</si>
  <si>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</si>
  <si>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</si>
  <si>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</si>
  <si>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</si>
  <si>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</si>
  <si>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</si>
  <si>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</si>
  <si>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</si>
  <si>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</si>
  <si>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</si>
  <si>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</si>
  <si>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</si>
  <si>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</si>
  <si>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</si>
  <si>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</si>
  <si>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</si>
  <si>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</si>
  <si>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</si>
  <si>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</si>
  <si>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</si>
  <si>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</si>
  <si>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</si>
  <si>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</si>
  <si>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</si>
  <si>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</si>
  <si>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</si>
  <si>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</si>
  <si>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</si>
  <si>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</si>
  <si>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</si>
  <si>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</si>
  <si>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</si>
  <si>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</si>
  <si>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</si>
  <si>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</si>
  <si>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</si>
  <si>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</si>
  <si>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</si>
  <si>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</si>
  <si>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</si>
  <si>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</si>
  <si>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</si>
  <si>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</si>
  <si>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</si>
  <si>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</si>
  <si>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</si>
  <si>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</si>
  <si>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</si>
  <si>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</si>
  <si>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</si>
  <si>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</si>
  <si>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</si>
  <si>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</si>
  <si>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</si>
  <si>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</si>
  <si>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</si>
  <si>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</si>
  <si>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</si>
  <si>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</si>
  <si>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</si>
  <si>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</si>
  <si>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</si>
  <si>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</si>
  <si>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</si>
  <si>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</si>
  <si>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</si>
  <si>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</si>
  <si>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</si>
  <si>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</si>
  <si>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</si>
  <si>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</si>
  <si>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</si>
  <si>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</si>
  <si>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</si>
  <si>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</si>
  <si>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</si>
  <si>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</si>
  <si>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</si>
  <si>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</si>
  <si>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</si>
  <si>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</si>
  <si>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</si>
  <si>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</si>
  <si>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</si>
  <si>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</si>
  <si>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</si>
  <si>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</si>
  <si>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</si>
  <si>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</si>
  <si>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</si>
  <si>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</si>
  <si>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</si>
  <si>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</si>
  <si>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</si>
  <si>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</si>
  <si>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</si>
  <si>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</si>
  <si>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</si>
  <si>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</si>
  <si>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</si>
  <si>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</si>
  <si>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</si>
  <si>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</si>
  <si>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</si>
  <si>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</si>
  <si>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</si>
  <si>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</si>
  <si>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</si>
  <si>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</si>
  <si>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</si>
  <si>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</si>
  <si>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</si>
  <si>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</si>
  <si>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</si>
  <si>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</si>
  <si>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</si>
  <si>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</si>
  <si>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</si>
  <si>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</si>
  <si>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</si>
  <si>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</si>
  <si>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</si>
  <si>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</si>
  <si>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</si>
  <si>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</si>
  <si>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</si>
  <si>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</si>
  <si>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</si>
  <si>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</si>
  <si>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</si>
  <si>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</si>
  <si>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</si>
  <si>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</si>
  <si>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</si>
  <si>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</si>
  <si>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</si>
  <si>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</si>
  <si>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</si>
  <si>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</si>
  <si>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</si>
  <si>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</si>
  <si>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</si>
  <si>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</si>
  <si>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</si>
  <si>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</si>
  <si>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</si>
  <si>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</si>
  <si>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</si>
  <si>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</si>
  <si>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</si>
  <si>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</si>
  <si>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</si>
  <si>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</si>
  <si>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</si>
  <si>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</si>
  <si>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</si>
  <si>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</si>
  <si>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</si>
  <si>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</si>
  <si>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</si>
  <si>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</si>
  <si>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</si>
  <si>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</si>
  <si>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</si>
  <si>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</si>
  <si>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</si>
  <si>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</si>
  <si>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</si>
  <si>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</si>
  <si>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</si>
  <si>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</si>
  <si>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</si>
  <si>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</si>
  <si>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</si>
  <si>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</si>
  <si>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</si>
  <si>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</si>
  <si>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</si>
  <si>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</si>
  <si>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</si>
  <si>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</si>
  <si>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</si>
  <si>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</si>
  <si>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</si>
  <si>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</si>
  <si>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</si>
  <si>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</si>
  <si>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</si>
  <si>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</si>
  <si>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</si>
  <si>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</si>
  <si>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</si>
  <si>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</si>
  <si>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</si>
  <si>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</si>
  <si>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</si>
  <si>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</si>
  <si>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</si>
  <si>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</si>
  <si>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</si>
  <si>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</si>
  <si>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</si>
  <si>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</si>
  <si>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</si>
  <si>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</si>
  <si>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</si>
  <si>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</si>
  <si>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</si>
  <si>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</si>
  <si>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</si>
  <si>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</si>
  <si>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</si>
  <si>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</si>
  <si>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</si>
  <si>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</si>
  <si>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</si>
  <si>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</si>
  <si>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</si>
  <si>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</si>
  <si>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</si>
  <si>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</si>
  <si>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</si>
  <si>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</si>
  <si>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</si>
  <si>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</si>
  <si>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</si>
  <si>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</si>
  <si>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</si>
  <si>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</si>
  <si>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</si>
  <si>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</si>
  <si>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</si>
  <si>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</si>
  <si>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</si>
  <si>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</si>
  <si>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</si>
  <si>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</si>
  <si>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</si>
  <si>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</si>
  <si>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</si>
  <si>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</si>
  <si>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</si>
  <si>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</si>
  <si>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</si>
  <si>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</si>
  <si>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</si>
  <si>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</si>
  <si>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</si>
  <si>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</si>
  <si>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</si>
  <si>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</si>
  <si>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</si>
  <si>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</si>
  <si>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</si>
  <si>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</si>
  <si>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</si>
  <si>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</si>
  <si>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</si>
  <si>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</si>
  <si>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</si>
  <si>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</si>
  <si>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</si>
  <si>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</si>
  <si>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</si>
  <si>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</si>
  <si>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</si>
  <si>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</si>
  <si>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</si>
  <si>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</si>
  <si>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</si>
  <si>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</si>
  <si>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</si>
  <si>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</si>
  <si>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</si>
  <si>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</si>
  <si>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</si>
  <si>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</si>
  <si>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</si>
  <si>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</si>
  <si>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</si>
  <si>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</si>
  <si>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</si>
  <si>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</si>
  <si>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</si>
  <si>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</si>
  <si>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</si>
  <si>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</si>
  <si>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</si>
  <si>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</si>
  <si>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</si>
  <si>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</si>
  <si>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</si>
  <si>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</si>
  <si>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</si>
  <si>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</si>
  <si>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</si>
  <si>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</si>
  <si>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</si>
  <si>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</si>
  <si>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</si>
  <si>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</si>
  <si>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</si>
  <si>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</si>
  <si>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</si>
  <si>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</si>
  <si>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</si>
  <si>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</si>
  <si>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</si>
  <si>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</si>
  <si>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</si>
  <si>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</si>
  <si>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</si>
  <si>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</si>
  <si>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</si>
  <si>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</si>
  <si>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</si>
  <si>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</si>
  <si>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</si>
  <si>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</si>
  <si>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</si>
  <si>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</si>
  <si>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</si>
  <si>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</si>
  <si>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</si>
  <si>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</si>
  <si>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</si>
  <si>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</si>
  <si>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</si>
  <si>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</si>
  <si>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</si>
  <si>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</si>
  <si>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</si>
  <si>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</si>
  <si>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</si>
  <si>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</si>
  <si>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</si>
  <si>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</si>
  <si>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</si>
  <si>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</si>
  <si>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</si>
  <si>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</si>
  <si>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</si>
  <si>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</si>
  <si>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</si>
  <si>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</si>
  <si>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</si>
  <si>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</si>
  <si>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</si>
  <si>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</si>
  <si>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</si>
  <si>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</si>
  <si>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</si>
  <si>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</si>
  <si>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</si>
  <si>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</si>
  <si>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</si>
  <si>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</si>
  <si>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</si>
  <si>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</si>
  <si>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</si>
  <si>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</si>
  <si>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</si>
  <si>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</si>
  <si>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</si>
  <si>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</si>
  <si>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</si>
  <si>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</si>
  <si>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</si>
  <si>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</si>
  <si>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</si>
  <si>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</si>
  <si>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</si>
  <si>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</si>
  <si>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</si>
  <si>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</si>
  <si>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</si>
  <si>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</si>
  <si>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</si>
  <si>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</si>
  <si>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</si>
  <si>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</si>
  <si>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</si>
  <si>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</si>
  <si>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</si>
  <si>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</si>
  <si>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</si>
  <si>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</si>
  <si>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</si>
  <si>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</si>
  <si>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</si>
  <si>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</si>
  <si>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</si>
  <si>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</si>
  <si>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</si>
  <si>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</si>
  <si>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</si>
  <si>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</si>
  <si>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</si>
  <si>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</si>
  <si>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</si>
  <si>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</si>
  <si>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</si>
  <si>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</si>
  <si>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</si>
  <si>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</si>
  <si>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</si>
  <si>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</si>
  <si>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</si>
  <si>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</si>
  <si>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</si>
  <si>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</si>
  <si>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</si>
  <si>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</si>
  <si>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</si>
  <si>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</si>
  <si>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</si>
  <si>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</si>
  <si>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</si>
  <si>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</si>
  <si>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</si>
  <si>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</si>
  <si>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</si>
  <si>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</si>
  <si>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</si>
  <si>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</si>
  <si>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</si>
  <si>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</si>
  <si>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</si>
  <si>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</si>
  <si>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</si>
  <si>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</si>
  <si>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</si>
  <si>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</si>
  <si>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</si>
  <si>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</si>
  <si>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</si>
  <si>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</si>
  <si>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</si>
  <si>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</si>
  <si>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</si>
  <si>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</si>
  <si>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</si>
  <si>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</si>
  <si>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</si>
  <si>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</si>
  <si>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</si>
  <si>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</si>
  <si>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</si>
  <si>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</si>
  <si>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</si>
  <si>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</si>
  <si>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</si>
  <si>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</si>
  <si>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</si>
  <si>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</si>
  <si>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</si>
  <si>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</si>
  <si>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</si>
  <si>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</si>
  <si>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</si>
  <si>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</si>
  <si>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</si>
  <si>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</si>
  <si>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</si>
  <si>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</si>
  <si>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</si>
  <si>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</si>
  <si>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</si>
  <si>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</si>
  <si>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</si>
  <si>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</si>
  <si>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</si>
  <si>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</si>
  <si>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</si>
  <si>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</si>
  <si>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</si>
  <si>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</si>
  <si>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</si>
  <si>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</si>
  <si>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</si>
  <si>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</si>
  <si>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</si>
  <si>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</si>
  <si>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</si>
  <si>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</si>
  <si>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</si>
  <si>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</si>
  <si>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</si>
  <si>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</si>
  <si>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</si>
  <si>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</si>
  <si>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</si>
  <si>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</si>
  <si>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</si>
  <si>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</si>
  <si>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</si>
  <si>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</si>
  <si>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</si>
  <si>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</si>
  <si>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</si>
  <si>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</si>
  <si>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</si>
  <si>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</si>
  <si>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</si>
  <si>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</si>
  <si>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</si>
  <si>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</si>
  <si>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</si>
  <si>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</si>
  <si>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</si>
  <si>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</si>
  <si>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</si>
  <si>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</si>
  <si>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</si>
  <si>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</si>
  <si>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</si>
  <si>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</si>
  <si>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</si>
  <si>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</si>
  <si>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</si>
  <si>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</si>
  <si>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</si>
  <si>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</si>
  <si>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</si>
  <si>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</si>
  <si>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</si>
  <si>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</si>
  <si>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</si>
  <si>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</si>
  <si>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</si>
  <si>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</si>
  <si>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</si>
  <si>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</si>
  <si>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</si>
  <si>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</si>
  <si>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</si>
  <si>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</si>
  <si>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</si>
  <si>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</si>
  <si>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</si>
  <si>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</si>
  <si>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</si>
  <si>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</si>
  <si>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</si>
  <si>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</si>
  <si>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</si>
  <si>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</si>
  <si>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</si>
  <si>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</si>
  <si>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</si>
  <si>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</si>
  <si>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</si>
  <si>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</si>
  <si>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</si>
  <si>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</si>
  <si>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</si>
  <si>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</si>
  <si>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</si>
  <si>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</si>
  <si>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</si>
  <si>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</si>
  <si>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</si>
  <si>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</si>
  <si>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</si>
  <si>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</si>
  <si>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</si>
  <si>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</si>
  <si>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</si>
  <si>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</si>
  <si>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</si>
  <si>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</si>
  <si>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</si>
  <si>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</si>
  <si>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</si>
  <si>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</si>
  <si>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</si>
  <si>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</si>
  <si>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</si>
  <si>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</si>
  <si>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</si>
  <si>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</si>
  <si>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</si>
  <si>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</si>
  <si>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</si>
  <si>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</si>
  <si>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</si>
  <si>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</si>
  <si>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</si>
  <si>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</si>
  <si>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</si>
  <si>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</si>
  <si>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</si>
  <si>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</si>
  <si>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</si>
  <si>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</si>
  <si>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</si>
  <si>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</si>
  <si>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</si>
  <si>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</si>
  <si>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</si>
  <si>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</si>
  <si>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</si>
  <si>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</si>
  <si>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</si>
  <si>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</si>
  <si>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</si>
  <si>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</si>
  <si>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</si>
  <si>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</si>
  <si>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</si>
  <si>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</si>
  <si>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</si>
  <si>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</si>
  <si>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</si>
  <si>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</si>
  <si>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</si>
  <si>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</si>
  <si>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</si>
  <si>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</si>
  <si>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</si>
  <si>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</si>
  <si>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</si>
  <si>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</si>
  <si>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</si>
  <si>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</si>
  <si>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</si>
  <si>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</si>
  <si>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</si>
  <si>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</si>
  <si>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</si>
  <si>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</si>
  <si>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</si>
  <si>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</si>
  <si>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</si>
  <si>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</si>
  <si>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</si>
  <si>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</si>
  <si>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</si>
  <si>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</si>
  <si>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</si>
  <si>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</si>
  <si>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</si>
  <si>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</si>
  <si>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</si>
  <si>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</si>
  <si>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</si>
  <si>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</si>
  <si>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</si>
  <si>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</si>
  <si>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</si>
  <si>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</si>
  <si>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</si>
  <si>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</si>
  <si>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</si>
  <si>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</si>
  <si>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</si>
  <si>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</si>
  <si>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</si>
  <si>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</si>
  <si>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</si>
  <si>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</si>
  <si>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</si>
  <si>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</si>
  <si>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</si>
  <si>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</si>
  <si>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</si>
  <si>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</si>
  <si>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</si>
  <si>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</si>
  <si>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</si>
  <si>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</si>
  <si>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</si>
  <si>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</si>
  <si>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</si>
  <si>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</si>
  <si>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</si>
  <si>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</si>
  <si>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</si>
  <si>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</si>
  <si>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</si>
  <si>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</si>
  <si>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</si>
  <si>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</si>
  <si>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</si>
  <si>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</si>
  <si>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</si>
  <si>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</si>
  <si>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</si>
  <si>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</si>
  <si>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</si>
  <si>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</si>
  <si>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</si>
  <si>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</si>
  <si>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</si>
  <si>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</si>
  <si>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</si>
  <si>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</si>
  <si>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</si>
  <si>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</si>
  <si>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</si>
  <si>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</si>
  <si>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</si>
  <si>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</si>
  <si>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</si>
  <si>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</si>
  <si>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</si>
  <si>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</si>
  <si>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</si>
  <si>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</si>
  <si>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</si>
  <si>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</si>
  <si>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</si>
  <si>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</si>
  <si>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</si>
  <si>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</si>
  <si>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</si>
  <si>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</si>
  <si>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</si>
  <si>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</si>
  <si>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</si>
  <si>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</si>
  <si>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</si>
  <si>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</si>
  <si>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</si>
  <si>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</si>
  <si>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</si>
  <si>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</si>
  <si>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</si>
  <si>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</si>
  <si>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</si>
  <si>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</si>
  <si>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</si>
  <si>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</si>
  <si>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</si>
  <si>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</si>
  <si>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</si>
  <si>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</si>
  <si>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</si>
  <si>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</si>
  <si>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</si>
  <si>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</si>
  <si>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</si>
  <si>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</si>
  <si>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</si>
  <si>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</si>
  <si>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</si>
  <si>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</si>
  <si>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</si>
  <si>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</si>
  <si>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</si>
  <si>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</si>
  <si>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</si>
  <si>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</si>
  <si>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</si>
  <si>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</si>
  <si>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</si>
  <si>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</si>
  <si>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</si>
  <si>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</si>
  <si>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</si>
  <si>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</si>
  <si>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</si>
  <si>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</si>
  <si>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</si>
  <si>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</si>
  <si>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</si>
  <si>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</si>
  <si>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</si>
  <si>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</si>
  <si>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</si>
  <si>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</si>
  <si>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</si>
  <si>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</si>
  <si>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</si>
  <si>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</si>
  <si>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</si>
  <si>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</si>
  <si>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</si>
  <si>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</si>
  <si>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</si>
  <si>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</si>
  <si>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</si>
  <si>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</si>
  <si>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</si>
  <si>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</si>
  <si>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</si>
  <si>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</si>
  <si>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</si>
  <si>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</si>
  <si>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</si>
  <si>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</si>
  <si>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</si>
  <si>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</si>
  <si>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</si>
  <si>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</si>
  <si>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</si>
  <si>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</si>
  <si>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</si>
  <si>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</si>
  <si>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</si>
  <si>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</si>
  <si>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</si>
  <si>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</si>
  <si>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</si>
  <si>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</si>
  <si>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</si>
  <si>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</si>
  <si>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</si>
  <si>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</si>
  <si>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</si>
  <si>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</si>
  <si>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</si>
  <si>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</si>
  <si>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</si>
  <si>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</si>
  <si>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</si>
  <si>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</si>
  <si>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</si>
  <si>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</si>
  <si>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</si>
  <si>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</si>
  <si>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</si>
  <si>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</si>
  <si>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</si>
  <si>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</si>
  <si>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</si>
  <si>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</si>
  <si>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</si>
  <si>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</si>
  <si>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</si>
  <si>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</si>
  <si>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</si>
  <si>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</si>
  <si>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</si>
  <si>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</si>
  <si>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</si>
  <si>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</si>
  <si>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</si>
  <si>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</si>
  <si>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</si>
  <si>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</si>
  <si>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</si>
  <si>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</si>
  <si>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</si>
  <si>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</si>
  <si>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</si>
  <si>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</si>
  <si>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</si>
  <si>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</si>
  <si>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</si>
  <si>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</si>
  <si>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</si>
  <si>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</si>
  <si>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</si>
  <si>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</si>
  <si>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</si>
  <si>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</si>
  <si>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</si>
  <si>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</si>
  <si>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</si>
  <si>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</si>
  <si>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</si>
  <si>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</si>
  <si>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</si>
  <si>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</si>
  <si>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</si>
  <si>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</si>
  <si>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</si>
  <si>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</si>
  <si>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</si>
  <si>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</si>
  <si>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</si>
  <si>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</si>
  <si>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</si>
  <si>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</si>
  <si>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</si>
  <si>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</si>
  <si>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</si>
  <si>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</si>
  <si>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</si>
  <si>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</si>
  <si>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</si>
  <si>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</si>
  <si>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</si>
  <si>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</si>
  <si>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</si>
  <si>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</si>
  <si>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</si>
  <si>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</si>
  <si>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</si>
  <si>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</si>
  <si>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</si>
  <si>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</si>
  <si>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</si>
  <si>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</si>
  <si>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</si>
  <si>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</si>
  <si>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</si>
  <si>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</si>
  <si>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</si>
  <si>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</si>
  <si>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</si>
  <si>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</si>
  <si>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</si>
  <si>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</si>
  <si>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</si>
  <si>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</si>
  <si>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</si>
  <si>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</si>
  <si>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</si>
  <si>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</si>
  <si>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</si>
  <si>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</si>
  <si>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</si>
  <si>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</si>
  <si>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</si>
  <si>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</si>
  <si>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</si>
  <si>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</si>
  <si>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</si>
  <si>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</si>
  <si>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</si>
  <si>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</si>
  <si>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</si>
  <si>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</si>
  <si>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</si>
  <si>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</si>
  <si>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</si>
  <si>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</si>
  <si>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</si>
  <si>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</si>
  <si>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</si>
  <si>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</si>
  <si>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</si>
  <si>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</si>
  <si>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</si>
  <si>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</si>
  <si>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</si>
  <si>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</si>
  <si>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</si>
  <si>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</si>
  <si>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</si>
  <si>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</si>
  <si>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</si>
  <si>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</si>
  <si>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</si>
  <si>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</si>
  <si>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</si>
  <si>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</si>
  <si>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</si>
  <si>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</si>
  <si>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</si>
  <si>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</si>
  <si>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</si>
  <si>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</si>
  <si>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</si>
  <si>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</si>
  <si>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</si>
  <si>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</si>
  <si>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</si>
  <si>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</si>
  <si>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</si>
  <si>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</si>
  <si>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</si>
  <si>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</si>
  <si>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</si>
  <si>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</si>
  <si>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</si>
  <si>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</si>
  <si>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</si>
  <si>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</si>
  <si>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</si>
  <si>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</si>
  <si>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</si>
  <si>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</si>
  <si>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</si>
  <si>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</si>
  <si>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</si>
  <si>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</si>
  <si>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</si>
  <si>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</si>
  <si>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</si>
  <si>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</si>
  <si>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</si>
  <si>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</si>
  <si>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</si>
  <si>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</si>
  <si>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</si>
  <si>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</si>
  <si>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</si>
  <si>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</si>
  <si>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</si>
  <si>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</si>
  <si>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</si>
  <si>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</si>
  <si>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</si>
  <si>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</si>
  <si>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</si>
  <si>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</si>
  <si>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</si>
  <si>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</si>
  <si>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</si>
  <si>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</si>
  <si>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</si>
  <si>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</si>
  <si>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</si>
  <si>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</si>
  <si>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</si>
  <si>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</si>
  <si>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</si>
  <si>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</si>
  <si>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</si>
  <si>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</si>
  <si>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</si>
  <si>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</si>
  <si>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</si>
  <si>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</si>
  <si>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</si>
  <si>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</si>
  <si>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</si>
  <si>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</si>
  <si>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</si>
  <si>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</si>
  <si>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</si>
  <si>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</si>
  <si>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</si>
  <si>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</si>
  <si>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</si>
  <si>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</si>
  <si>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</si>
  <si>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</si>
  <si>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</si>
  <si>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</si>
  <si>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</si>
  <si>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</si>
  <si>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</si>
  <si>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</si>
  <si>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</si>
  <si>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</si>
  <si>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</si>
  <si>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</si>
  <si>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</si>
  <si>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</si>
  <si>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</si>
  <si>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</si>
  <si>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</si>
  <si>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</si>
  <si>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</si>
  <si>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</si>
  <si>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</si>
  <si>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</si>
  <si>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</si>
  <si>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</si>
  <si>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</si>
  <si>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</si>
  <si>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</si>
  <si>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</si>
  <si>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</si>
  <si>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</si>
  <si>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</si>
  <si>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</si>
  <si>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</si>
  <si>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</si>
  <si>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</si>
  <si>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</si>
  <si>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</si>
  <si>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</si>
  <si>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</si>
  <si>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</si>
  <si>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</si>
  <si>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</si>
  <si>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</si>
  <si>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</si>
  <si>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</si>
  <si>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</si>
  <si>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</si>
  <si>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</si>
  <si>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</si>
  <si>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</si>
  <si>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</si>
  <si>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</si>
  <si>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</si>
  <si>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</si>
  <si>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</si>
  <si>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</si>
  <si>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</si>
  <si>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</si>
  <si>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</si>
  <si>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</si>
  <si>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</si>
  <si>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</si>
  <si>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</si>
  <si>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</si>
  <si>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</si>
  <si>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</si>
  <si>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</si>
  <si>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</si>
  <si>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</si>
  <si>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</si>
  <si>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</si>
  <si>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</si>
  <si>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</si>
  <si>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</si>
  <si>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</si>
  <si>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</si>
  <si>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</si>
  <si>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</si>
  <si>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</si>
  <si>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</si>
  <si>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</si>
  <si>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</si>
  <si>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</si>
  <si>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</si>
  <si>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</si>
  <si>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</si>
  <si>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</si>
  <si>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</si>
  <si>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</si>
  <si>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</si>
  <si>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</si>
  <si>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</si>
  <si>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</si>
  <si>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</si>
  <si>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</si>
  <si>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</si>
  <si>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</si>
  <si>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</si>
  <si>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</si>
  <si>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</si>
  <si>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</si>
  <si>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</si>
  <si>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</si>
  <si>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</si>
  <si>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</si>
  <si>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</si>
  <si>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</si>
  <si>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</si>
  <si>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</si>
  <si>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</si>
  <si>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</si>
  <si>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</si>
  <si>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</si>
  <si>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</si>
  <si>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</si>
  <si>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</si>
  <si>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</si>
  <si>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</si>
  <si>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</si>
  <si>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</si>
  <si>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</si>
  <si>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</si>
  <si>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</si>
  <si>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</si>
  <si>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</si>
  <si>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</si>
  <si>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</si>
  <si>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</si>
  <si>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</si>
  <si>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</si>
  <si>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</si>
  <si>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</si>
  <si>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</si>
  <si>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</si>
  <si>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</si>
  <si>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</si>
  <si>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</si>
  <si>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</si>
  <si>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</si>
  <si>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</si>
  <si>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</si>
  <si>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</si>
  <si>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</si>
  <si>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</si>
  <si>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</si>
  <si>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</si>
  <si>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</si>
  <si>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</si>
  <si>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</si>
  <si>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</si>
  <si>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</si>
  <si>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</si>
  <si>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</si>
  <si>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</si>
  <si>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</si>
  <si>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</si>
  <si>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</si>
  <si>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</si>
  <si>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</si>
  <si>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</si>
  <si>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</si>
  <si>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</si>
  <si>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</si>
  <si>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</si>
  <si>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</si>
  <si>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</si>
  <si>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</si>
  <si>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</si>
  <si>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</si>
  <si>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</si>
  <si>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</si>
  <si>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</si>
  <si>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</si>
  <si>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</si>
  <si>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</si>
  <si>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</si>
  <si>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</si>
  <si>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</si>
  <si>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</si>
  <si>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</si>
  <si>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</si>
  <si>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</si>
  <si>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</si>
  <si>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</si>
  <si>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</si>
  <si>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</si>
  <si>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</si>
  <si>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</si>
  <si>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</si>
  <si>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</si>
  <si>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</si>
  <si>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</si>
  <si>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</si>
  <si>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</si>
  <si>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</si>
  <si>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</si>
  <si>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</si>
  <si>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</si>
  <si>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</si>
  <si>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</si>
  <si>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</si>
  <si>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</si>
  <si>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</si>
  <si>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</si>
  <si>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</si>
  <si>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</si>
  <si>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</si>
  <si>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</si>
  <si>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</si>
  <si>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</si>
  <si>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</si>
  <si>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</si>
  <si>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</si>
  <si>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</si>
  <si>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</si>
  <si>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</si>
  <si>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</si>
  <si>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</si>
  <si>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</si>
  <si>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</si>
  <si>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</si>
  <si>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</si>
  <si>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</si>
  <si>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</si>
  <si>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</si>
  <si>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</si>
  <si>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</si>
  <si>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</si>
  <si>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</si>
  <si>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</si>
  <si>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</si>
  <si>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</si>
  <si>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</si>
  <si>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</si>
  <si>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</si>
  <si>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</si>
  <si>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</si>
  <si>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</si>
  <si>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</si>
  <si>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</si>
  <si>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</si>
  <si>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</si>
  <si>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</si>
  <si>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</si>
  <si>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</si>
  <si>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</si>
  <si>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</si>
  <si>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</si>
  <si>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</si>
  <si>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</si>
  <si>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</si>
  <si>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</si>
  <si>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</si>
  <si>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</si>
  <si>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</si>
  <si>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</si>
  <si>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</si>
  <si>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</si>
  <si>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</si>
  <si>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</si>
  <si>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</si>
  <si>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</si>
  <si>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</si>
  <si>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</si>
  <si>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</si>
  <si>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</si>
  <si>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</si>
  <si>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</si>
  <si>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</si>
  <si>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</si>
  <si>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</si>
  <si>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</si>
  <si>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</si>
  <si>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</si>
  <si>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</si>
  <si>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</si>
  <si>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</si>
  <si>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</si>
  <si>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</si>
  <si>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</si>
  <si>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</si>
  <si>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</si>
  <si>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</si>
  <si>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</si>
  <si>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</si>
  <si>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</si>
  <si>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</si>
  <si>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</si>
  <si>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</si>
  <si>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</si>
  <si>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</si>
  <si>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</si>
  <si>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</si>
  <si>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</si>
  <si>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</si>
  <si>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</si>
  <si>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</si>
  <si>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</si>
  <si>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</si>
  <si>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</si>
  <si>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</si>
  <si>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</si>
  <si>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</si>
  <si>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</si>
  <si>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</si>
  <si>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</si>
  <si>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</si>
  <si>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</si>
  <si>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</si>
  <si>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</si>
  <si>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</si>
  <si>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</si>
  <si>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</si>
  <si>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</si>
  <si>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</si>
  <si>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</si>
  <si>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</si>
  <si>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</si>
  <si>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</si>
  <si>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</si>
  <si>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</si>
  <si>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</si>
  <si>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</si>
  <si>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</si>
  <si>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</si>
  <si>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</si>
  <si>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</si>
  <si>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</si>
  <si>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</si>
  <si>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</si>
  <si>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</si>
  <si>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</si>
  <si>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</si>
  <si>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</si>
  <si>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</si>
  <si>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</si>
  <si>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</si>
  <si>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</si>
  <si>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</si>
  <si>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</si>
  <si>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</si>
  <si>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</si>
  <si>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</si>
  <si>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</si>
  <si>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</si>
  <si>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</si>
  <si>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</si>
  <si>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</si>
  <si>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</si>
  <si>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</si>
  <si>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</si>
  <si>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</si>
  <si>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</si>
  <si>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</si>
  <si>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</si>
  <si>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</si>
  <si>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</si>
  <si>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</si>
  <si>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</si>
  <si>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</si>
  <si>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</si>
  <si>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</si>
  <si>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</si>
  <si>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</si>
  <si>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</si>
  <si>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</si>
  <si>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</si>
  <si>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</si>
  <si>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</si>
  <si>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</si>
  <si>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</si>
  <si>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</si>
  <si>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</si>
  <si>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</si>
  <si>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</si>
  <si>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</si>
  <si>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</si>
  <si>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</si>
  <si>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</si>
  <si>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</si>
  <si>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</si>
  <si>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</si>
  <si>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</si>
  <si>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</si>
  <si>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</si>
  <si>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</si>
  <si>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</si>
  <si>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</si>
  <si>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</si>
  <si>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</si>
  <si>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</si>
  <si>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</si>
  <si>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</si>
  <si>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</si>
  <si>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</si>
  <si>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</si>
  <si>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</si>
  <si>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</si>
  <si>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</si>
  <si>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</si>
  <si>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</si>
  <si>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</si>
  <si>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</si>
  <si>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</si>
  <si>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</si>
  <si>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</si>
  <si>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</si>
  <si>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</si>
  <si>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</si>
  <si>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</si>
  <si>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</si>
  <si>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</si>
  <si>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</si>
  <si>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</si>
  <si>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</si>
  <si>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</si>
  <si>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</si>
  <si>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</si>
  <si>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</si>
  <si>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</si>
  <si>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</si>
  <si>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</si>
  <si>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</si>
  <si>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</si>
  <si>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</si>
  <si>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</si>
  <si>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</si>
  <si>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</si>
  <si>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</si>
  <si>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</si>
  <si>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</si>
  <si>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</si>
  <si>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</si>
  <si>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</si>
  <si>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</si>
  <si>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</si>
  <si>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</si>
  <si>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</si>
  <si>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</si>
  <si>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</si>
  <si>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</si>
  <si>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</si>
  <si>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</si>
  <si>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</si>
  <si>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</si>
  <si>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</si>
  <si>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</si>
  <si>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</si>
  <si>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</si>
  <si>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</si>
  <si>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</si>
  <si>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</si>
  <si>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</si>
  <si>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</si>
  <si>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</si>
  <si>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</si>
  <si>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</si>
  <si>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</si>
  <si>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</si>
  <si>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</si>
  <si>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</si>
  <si>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</si>
  <si>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</si>
  <si>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</si>
  <si>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</si>
  <si>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</si>
  <si>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</si>
  <si>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</si>
  <si>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</si>
  <si>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</si>
  <si>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</si>
  <si>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</si>
  <si>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</si>
  <si>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</si>
  <si>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</si>
  <si>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</si>
  <si>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</si>
  <si>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</si>
  <si>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</si>
  <si>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</si>
  <si>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</si>
  <si>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</si>
  <si>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</si>
  <si>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</si>
  <si>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</si>
  <si>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</si>
  <si>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</si>
  <si>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</si>
  <si>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</si>
  <si>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</si>
  <si>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</si>
  <si>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</si>
  <si>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</si>
  <si>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</si>
  <si>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</si>
  <si>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</si>
  <si>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</si>
  <si>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</si>
  <si>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</si>
  <si>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</si>
  <si>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</si>
  <si>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</si>
  <si>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</si>
  <si>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</si>
  <si>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</si>
  <si>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</si>
  <si>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</si>
  <si>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</si>
  <si>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</si>
  <si>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</si>
  <si>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</si>
  <si>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</si>
  <si>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</si>
  <si>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</si>
  <si>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</si>
  <si>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</si>
  <si>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</si>
  <si>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</si>
  <si>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</si>
  <si>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</si>
  <si>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</si>
  <si>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</si>
  <si>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</si>
  <si>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</si>
  <si>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</si>
  <si>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</si>
  <si>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</si>
  <si>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</si>
  <si>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</si>
  <si>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</si>
  <si>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</si>
  <si>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</si>
  <si>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</si>
  <si>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</si>
  <si>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</si>
  <si>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</si>
  <si>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</si>
  <si>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</si>
  <si>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</si>
  <si>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</si>
  <si>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</si>
  <si>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</si>
  <si>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</si>
  <si>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</si>
  <si>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</si>
  <si>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</si>
  <si>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</si>
  <si>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</si>
  <si>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</si>
  <si>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</si>
  <si>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</si>
  <si>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</si>
  <si>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</si>
  <si>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</si>
  <si>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</si>
  <si>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</si>
  <si>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</si>
  <si>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</si>
  <si>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</si>
  <si>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</si>
  <si>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</si>
  <si>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</si>
  <si>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</si>
  <si>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</si>
  <si>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</si>
  <si>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</si>
  <si>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</si>
  <si>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</si>
  <si>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</si>
  <si>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</si>
  <si>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</si>
  <si>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</si>
  <si>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</si>
  <si>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</si>
  <si>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</si>
  <si>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</si>
  <si>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</si>
  <si>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</si>
  <si>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</si>
  <si>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</si>
  <si>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</si>
  <si>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</si>
  <si>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</si>
  <si>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</si>
  <si>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</si>
  <si>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</si>
  <si>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</si>
  <si>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</si>
  <si>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</si>
  <si>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</si>
  <si>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</si>
  <si>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</si>
  <si>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</si>
  <si>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</si>
  <si>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</si>
  <si>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</si>
  <si>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</si>
  <si>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</si>
  <si>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</si>
  <si>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</si>
  <si>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</si>
  <si>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</si>
  <si>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</si>
  <si>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</si>
  <si>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</si>
  <si>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</si>
  <si>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</si>
  <si>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</si>
  <si>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</si>
  <si>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</si>
  <si>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</si>
  <si>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</si>
  <si>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</si>
  <si>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</si>
  <si>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</si>
  <si>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</si>
  <si>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</si>
  <si>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</si>
  <si>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</si>
  <si>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</si>
  <si>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</si>
  <si>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</si>
  <si>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</si>
  <si>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</si>
  <si>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</si>
  <si>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</si>
  <si>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</si>
  <si>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</si>
  <si>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</si>
  <si>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</si>
  <si>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</si>
  <si>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</si>
  <si>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</si>
  <si>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</si>
  <si>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</si>
  <si>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</si>
  <si>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</si>
  <si>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</si>
  <si>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</si>
  <si>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</si>
  <si>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</si>
  <si>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</si>
  <si>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</si>
  <si>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</si>
  <si>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</si>
  <si>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</si>
  <si>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</si>
  <si>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</si>
  <si>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</si>
  <si>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</si>
  <si>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</si>
  <si>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</si>
  <si>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</si>
  <si>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</si>
  <si>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</si>
  <si>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</si>
  <si>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</si>
  <si>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</si>
  <si>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</si>
  <si>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</si>
  <si>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</si>
  <si>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</si>
  <si>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</si>
  <si>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</si>
  <si>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</si>
  <si>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</si>
  <si>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</si>
  <si>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</si>
  <si>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</si>
  <si>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</si>
  <si>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</si>
  <si>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</si>
  <si>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</si>
  <si>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</si>
  <si>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</si>
  <si>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</si>
  <si>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</si>
  <si>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</si>
  <si>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</si>
  <si>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</si>
  <si>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</si>
  <si>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</si>
  <si>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</si>
  <si>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</si>
  <si>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</si>
  <si>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</si>
  <si>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</si>
  <si>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</si>
  <si>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</si>
  <si>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</si>
  <si>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</si>
  <si>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</si>
  <si>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</si>
  <si>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</si>
  <si>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</si>
  <si>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</si>
  <si>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</si>
  <si>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</si>
  <si>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</si>
  <si>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</si>
  <si>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</si>
  <si>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</si>
  <si>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</si>
  <si>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</si>
  <si>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</si>
  <si>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</si>
  <si>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</si>
  <si>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</si>
  <si>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</si>
  <si>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</si>
  <si>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</si>
  <si>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</si>
  <si>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</si>
  <si>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</si>
  <si>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</si>
  <si>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</si>
  <si>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</si>
  <si>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</si>
  <si>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</si>
  <si>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</si>
  <si>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</si>
  <si>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</si>
  <si>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</si>
  <si>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</si>
  <si>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</si>
  <si>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</si>
  <si>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</si>
  <si>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</si>
  <si>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</si>
  <si>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</si>
  <si>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</si>
  <si>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</si>
  <si>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</si>
  <si>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</si>
  <si>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</si>
  <si>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</si>
  <si>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</si>
  <si>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</si>
  <si>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</si>
  <si>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</si>
  <si>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</si>
  <si>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</si>
  <si>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</si>
  <si>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</si>
  <si>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</si>
  <si>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</si>
  <si>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</si>
  <si>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</si>
  <si>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</si>
  <si>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</si>
  <si>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</si>
  <si>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</si>
  <si>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</si>
  <si>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</si>
  <si>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</si>
  <si>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</si>
  <si>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</si>
  <si>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</si>
  <si>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</si>
  <si>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</si>
  <si>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</si>
  <si>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</si>
  <si>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</si>
  <si>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</si>
  <si>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</si>
  <si>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</si>
  <si>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</si>
  <si>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</si>
  <si>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</si>
  <si>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</si>
  <si>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</si>
  <si>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</si>
  <si>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</si>
  <si>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</si>
  <si>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</si>
  <si>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</si>
  <si>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</si>
  <si>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</si>
  <si>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</si>
  <si>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</si>
  <si>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</si>
  <si>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</si>
  <si>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</si>
  <si>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</si>
  <si>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</si>
  <si>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</si>
  <si>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</si>
  <si>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</si>
  <si>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</si>
  <si>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</si>
  <si>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</si>
  <si>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</si>
  <si>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</si>
  <si>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</si>
  <si>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</si>
  <si>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</si>
  <si>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</si>
  <si>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</si>
  <si>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</si>
  <si>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</si>
  <si>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</si>
  <si>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</si>
  <si>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</si>
  <si>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</si>
  <si>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</si>
  <si>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</si>
  <si>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</si>
  <si>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</si>
  <si>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</si>
  <si>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</si>
  <si>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</si>
  <si>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</si>
  <si>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</si>
  <si>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</si>
  <si>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</si>
  <si>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</si>
  <si>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</si>
  <si>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</si>
  <si>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</si>
  <si>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</si>
  <si>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</si>
  <si>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</si>
  <si>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</si>
  <si>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</si>
  <si>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</si>
  <si>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</si>
  <si>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</si>
  <si>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</si>
  <si>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</si>
  <si>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</si>
  <si>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</si>
  <si>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</si>
  <si>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</si>
  <si>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</si>
  <si>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</si>
  <si>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</si>
  <si>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</si>
  <si>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</si>
  <si>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</si>
  <si>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</si>
  <si>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</si>
  <si>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</si>
  <si>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</si>
  <si>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</si>
  <si>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</si>
  <si>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</si>
  <si>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</si>
  <si>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</si>
  <si>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</si>
  <si>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</si>
  <si>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</si>
  <si>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</si>
  <si>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</si>
  <si>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</si>
  <si>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</si>
  <si>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</si>
  <si>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</si>
  <si>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</si>
  <si>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</si>
  <si>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</si>
  <si>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</si>
  <si>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</si>
  <si>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</si>
  <si>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</si>
  <si>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</si>
  <si>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</si>
  <si>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</si>
  <si>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</si>
  <si>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</si>
  <si>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</si>
  <si>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</si>
  <si>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</si>
  <si>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</si>
  <si>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</si>
  <si>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</si>
  <si>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</si>
  <si>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</si>
  <si>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</si>
  <si>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</si>
  <si>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</si>
  <si>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</si>
  <si>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</si>
  <si>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</si>
  <si>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</si>
  <si>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</si>
  <si>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</si>
  <si>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</si>
  <si>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</si>
  <si>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</si>
  <si>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</si>
  <si>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</si>
  <si>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</si>
  <si>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</si>
  <si>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</si>
  <si>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</si>
  <si>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</si>
  <si>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</si>
  <si>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</si>
  <si>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</si>
  <si>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</si>
  <si>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</si>
  <si>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</si>
  <si>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</si>
  <si>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</si>
  <si>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</si>
  <si>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</si>
  <si>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</si>
  <si>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</si>
  <si>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</si>
  <si>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</si>
  <si>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</si>
  <si>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</si>
  <si>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</si>
  <si>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</si>
  <si>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</si>
  <si>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</si>
  <si>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</si>
  <si>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</si>
  <si>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</si>
  <si>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</si>
  <si>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</si>
  <si>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</si>
  <si>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</si>
  <si>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</si>
  <si>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</si>
  <si>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</si>
  <si>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</si>
  <si>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</si>
  <si>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</si>
  <si>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</si>
  <si>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</si>
  <si>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</si>
  <si>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</si>
  <si>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</si>
  <si>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</si>
  <si>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</si>
  <si>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</si>
  <si>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</si>
  <si>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</si>
  <si>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</si>
  <si>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</si>
  <si>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</si>
  <si>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</si>
  <si>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</si>
  <si>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</si>
  <si>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</si>
  <si>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</si>
  <si>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</si>
  <si>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</si>
  <si>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</si>
  <si>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</si>
  <si>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</si>
  <si>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</si>
  <si>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</si>
  <si>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</si>
  <si>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</si>
  <si>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</si>
  <si>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</si>
  <si>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</si>
  <si>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</si>
  <si>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</si>
  <si>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</si>
  <si>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</si>
  <si>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</si>
  <si>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</si>
  <si>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</si>
  <si>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</si>
  <si>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</si>
  <si>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</si>
  <si>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</si>
  <si>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</si>
  <si>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</si>
  <si>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</si>
  <si>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</si>
  <si>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</si>
  <si>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</si>
  <si>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</si>
  <si>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</si>
  <si>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</si>
  <si>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</si>
  <si>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</si>
  <si>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</si>
  <si>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</si>
  <si>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</si>
  <si>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</si>
  <si>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</si>
  <si>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</si>
  <si>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</si>
  <si>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</si>
  <si>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</si>
  <si>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</si>
  <si>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</si>
  <si>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</si>
  <si>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</si>
  <si>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</si>
  <si>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</si>
  <si>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</si>
  <si>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</si>
  <si>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</si>
  <si>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</si>
  <si>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</si>
  <si>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</si>
  <si>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</si>
  <si>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</si>
  <si>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</si>
  <si>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</si>
  <si>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</si>
  <si>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</si>
  <si>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</si>
  <si>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</si>
  <si>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</si>
  <si>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</si>
  <si>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</si>
  <si>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</si>
  <si>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</si>
  <si>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</si>
  <si>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</si>
  <si>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</si>
  <si>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</si>
  <si>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</si>
  <si>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</si>
  <si>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</si>
  <si>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</si>
  <si>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</si>
  <si>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</si>
  <si>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</si>
  <si>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</si>
  <si>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</si>
  <si>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</si>
  <si>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</si>
  <si>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</si>
  <si>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</si>
  <si>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</si>
  <si>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</si>
  <si>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</si>
  <si>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</si>
  <si>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</si>
  <si>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</si>
  <si>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</si>
  <si>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</si>
  <si>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</si>
  <si>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</si>
  <si>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</si>
  <si>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</si>
  <si>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</si>
  <si>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</si>
  <si>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</si>
  <si>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</si>
  <si>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</si>
  <si>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</si>
  <si>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</si>
  <si>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</si>
  <si>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</si>
  <si>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</si>
  <si>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</si>
  <si>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</si>
  <si>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</si>
  <si>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</si>
  <si>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</si>
  <si>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</si>
  <si>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</si>
  <si>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</si>
  <si>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</si>
  <si>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</si>
  <si>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</si>
  <si>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</si>
  <si>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</si>
  <si>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</si>
  <si>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</si>
  <si>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</si>
  <si>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</si>
  <si>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</si>
  <si>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</si>
  <si>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</si>
  <si>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</si>
  <si>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</si>
  <si>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</si>
  <si>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</si>
  <si>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</si>
  <si>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</si>
  <si>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</si>
  <si>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</si>
  <si>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</si>
  <si>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</si>
  <si>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</si>
  <si>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</si>
  <si>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</si>
  <si>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</si>
  <si>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</si>
  <si>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</si>
  <si>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</si>
  <si>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</si>
  <si>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</si>
  <si>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</si>
  <si>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</si>
  <si>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</si>
  <si>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</si>
  <si>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</si>
  <si>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</si>
  <si>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</si>
  <si>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</si>
  <si>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</si>
  <si>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</si>
  <si>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</si>
  <si>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</si>
  <si>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</si>
  <si>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</si>
  <si>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</si>
  <si>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</si>
  <si>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</si>
  <si>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</si>
  <si>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</si>
  <si>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</si>
  <si>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</si>
  <si>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</si>
  <si>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</si>
  <si>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</si>
  <si>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</si>
  <si>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</si>
  <si>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</si>
  <si>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</si>
  <si>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</si>
  <si>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</si>
  <si>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</si>
  <si>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</si>
  <si>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</si>
  <si>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</si>
  <si>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</si>
  <si>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</si>
  <si>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</si>
  <si>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</si>
  <si>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</si>
  <si>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</si>
  <si>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</si>
  <si>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</si>
  <si>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</si>
  <si>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</si>
  <si>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</si>
  <si>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</si>
  <si>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</si>
  <si>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</si>
  <si>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</si>
  <si>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</si>
  <si>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</si>
  <si>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</si>
  <si>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</si>
  <si>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</si>
  <si>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</si>
  <si>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</si>
  <si>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</si>
  <si>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</si>
  <si>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</si>
  <si>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</si>
  <si>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</si>
  <si>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</si>
  <si>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</si>
  <si>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</si>
  <si>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</si>
  <si>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</si>
  <si>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</si>
  <si>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</si>
  <si>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</si>
  <si>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</si>
  <si>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</si>
  <si>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</si>
  <si>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</si>
  <si>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</si>
  <si>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</si>
  <si>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</si>
  <si>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</si>
  <si>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</si>
  <si>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</si>
  <si>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</si>
  <si>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</si>
  <si>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</si>
  <si>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</si>
  <si>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</si>
  <si>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</si>
  <si>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</si>
  <si>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</si>
  <si>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</si>
  <si>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</si>
  <si>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</si>
  <si>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</si>
  <si>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</si>
  <si>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</si>
  <si>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</si>
  <si>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</si>
  <si>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</si>
  <si>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</si>
  <si>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</si>
  <si>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</si>
  <si>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</si>
  <si>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</si>
  <si>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</si>
  <si>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</si>
  <si>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</si>
  <si>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</si>
  <si>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</si>
  <si>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</si>
  <si>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</si>
  <si>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</si>
  <si>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</si>
  <si>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</si>
  <si>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</si>
  <si>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</si>
  <si>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</si>
  <si>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</si>
  <si>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</si>
  <si>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</si>
  <si>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</si>
  <si>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</si>
  <si>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</si>
  <si>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</si>
  <si>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</si>
  <si>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</si>
  <si>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</si>
  <si>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</si>
  <si>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</si>
  <si>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</si>
  <si>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</si>
  <si>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</si>
  <si>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</si>
  <si>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</si>
  <si>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</si>
  <si>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</si>
  <si>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</si>
  <si>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</si>
  <si>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</si>
  <si>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</si>
  <si>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</si>
  <si>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</si>
  <si>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</si>
  <si>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</si>
  <si>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</si>
  <si>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</si>
  <si>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</si>
  <si>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</si>
  <si>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</si>
  <si>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</si>
  <si>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</si>
  <si>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</si>
  <si>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</si>
  <si>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</si>
  <si>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</si>
  <si>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</si>
  <si>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</si>
  <si>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</si>
  <si>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</si>
  <si>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</si>
  <si>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</si>
  <si>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</si>
  <si>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</si>
  <si>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</si>
  <si>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</si>
  <si>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</si>
  <si>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</si>
  <si>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</si>
  <si>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</si>
  <si>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</si>
  <si>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</si>
  <si>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</si>
  <si>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</si>
  <si>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</si>
  <si>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</si>
  <si>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</si>
  <si>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</si>
  <si>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</si>
  <si>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</si>
  <si>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</si>
  <si>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</si>
  <si>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</si>
  <si>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</si>
  <si>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</si>
  <si>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</si>
  <si>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</si>
  <si>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</si>
  <si>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</si>
  <si>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</si>
  <si>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</si>
  <si>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</si>
  <si>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</si>
  <si>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</si>
  <si>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</si>
  <si>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</si>
  <si>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</si>
  <si>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</si>
  <si>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</si>
  <si>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</si>
  <si>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</si>
  <si>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</si>
  <si>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</si>
  <si>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</si>
  <si>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</si>
  <si>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</si>
  <si>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</si>
  <si>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</si>
  <si>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</si>
  <si>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</si>
  <si>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</si>
  <si>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</si>
  <si>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</si>
  <si>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</si>
  <si>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</si>
  <si>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</si>
  <si>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</si>
  <si>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</si>
  <si>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</si>
  <si>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</si>
  <si>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</si>
  <si>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</si>
  <si>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</si>
  <si>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</si>
  <si>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</si>
  <si>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</si>
  <si>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</si>
  <si>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</si>
  <si>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</si>
  <si>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</si>
  <si>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</si>
  <si>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</si>
  <si>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</si>
  <si>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</si>
  <si>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</si>
  <si>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</si>
  <si>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</si>
  <si>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</si>
  <si>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</si>
  <si>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</si>
  <si>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</si>
  <si>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</si>
  <si>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</si>
  <si>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</si>
  <si>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</si>
  <si>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</si>
  <si>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</si>
  <si>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</si>
  <si>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</si>
  <si>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</si>
  <si>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</si>
  <si>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</si>
  <si>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</si>
  <si>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</si>
  <si>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</si>
  <si>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</si>
  <si>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</si>
  <si>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</si>
  <si>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</si>
  <si>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</si>
  <si>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</si>
  <si>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</si>
  <si>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</si>
  <si>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</si>
  <si>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</si>
  <si>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</si>
  <si>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</si>
  <si>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</si>
  <si>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</si>
  <si>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</si>
  <si>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</si>
  <si>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</si>
  <si>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</si>
  <si>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</si>
  <si>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</si>
  <si>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</si>
  <si>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</si>
  <si>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</si>
  <si>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</si>
  <si>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</si>
  <si>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</si>
  <si>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</si>
  <si>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</si>
  <si>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</si>
  <si>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</si>
  <si>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</si>
  <si>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</si>
  <si>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</si>
  <si>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</si>
  <si>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</si>
  <si>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</si>
  <si>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</si>
  <si>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</si>
  <si>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</si>
  <si>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</si>
  <si>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</si>
  <si>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</si>
  <si>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</si>
  <si>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</si>
  <si>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</si>
  <si>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</si>
  <si>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</si>
  <si>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</si>
  <si>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</si>
  <si>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</si>
  <si>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</si>
  <si>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</si>
  <si>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</si>
  <si>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</si>
  <si>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</si>
  <si>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</si>
  <si>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</si>
  <si>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</si>
  <si>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</si>
  <si>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</si>
  <si>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</si>
  <si>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</si>
  <si>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</si>
  <si>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</si>
  <si>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</si>
  <si>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</si>
  <si>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</si>
  <si>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</si>
  <si>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</si>
  <si>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</si>
  <si>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</si>
  <si>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</si>
  <si>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</si>
  <si>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</si>
  <si>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</si>
  <si>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</si>
  <si>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</si>
  <si>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</si>
  <si>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</si>
  <si>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</si>
  <si>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</si>
  <si>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</si>
  <si>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</si>
  <si>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</si>
  <si>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</si>
  <si>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</si>
  <si>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</si>
  <si>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</si>
  <si>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</si>
  <si>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</si>
  <si>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</si>
  <si>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</si>
  <si>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</si>
  <si>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</si>
  <si>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</si>
  <si>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</si>
  <si>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</si>
  <si>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</si>
  <si>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</si>
  <si>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</si>
  <si>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</si>
  <si>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</si>
  <si>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</si>
  <si>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</si>
  <si>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</si>
  <si>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</si>
  <si>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</si>
  <si>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</si>
  <si>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</si>
  <si>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</si>
  <si>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</si>
  <si>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</si>
  <si>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</si>
  <si>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</si>
  <si>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</si>
  <si>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</si>
  <si>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</si>
  <si>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</si>
  <si>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</si>
  <si>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</si>
  <si>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</si>
  <si>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</si>
  <si>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</si>
  <si>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</si>
  <si>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</si>
  <si>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</si>
  <si>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</si>
  <si>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</si>
  <si>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</si>
  <si>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</si>
  <si>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</si>
  <si>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</si>
  <si>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</si>
  <si>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</si>
  <si>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</si>
  <si>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</si>
  <si>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</si>
  <si>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</si>
  <si>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</si>
  <si>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</si>
  <si>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</si>
  <si>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</si>
  <si>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</si>
  <si>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</si>
  <si>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</si>
  <si>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</si>
  <si>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</si>
  <si>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</si>
  <si>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</si>
  <si>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</si>
  <si>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</si>
  <si>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</si>
  <si>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</si>
  <si>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</si>
  <si>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</si>
  <si>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</si>
  <si>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</si>
  <si>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</si>
  <si>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</si>
  <si>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</si>
  <si>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</si>
  <si>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</si>
  <si>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</si>
  <si>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</si>
  <si>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</si>
  <si>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</si>
  <si>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</si>
  <si>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</si>
  <si>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</si>
  <si>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</si>
  <si>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</si>
  <si>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</si>
  <si>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</si>
  <si>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</si>
  <si>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</si>
  <si>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</si>
  <si>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</si>
  <si>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</si>
  <si>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</si>
  <si>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</si>
  <si>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</si>
  <si>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</si>
  <si>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</si>
  <si>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</si>
  <si>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</si>
  <si>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</si>
  <si>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</si>
  <si>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</si>
  <si>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</si>
  <si>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</si>
  <si>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</si>
  <si>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</si>
  <si>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</si>
  <si>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</si>
  <si>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</si>
  <si>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</si>
  <si>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</si>
  <si>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</si>
  <si>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</si>
  <si>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</si>
  <si>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</si>
  <si>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</si>
  <si>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</si>
  <si>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</si>
  <si>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</si>
  <si>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</si>
  <si>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</si>
  <si>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</si>
  <si>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</si>
  <si>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</si>
  <si>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</si>
  <si>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</si>
  <si>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</si>
  <si>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</si>
  <si>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</si>
  <si>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</si>
  <si>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</si>
  <si>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</si>
  <si>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</si>
  <si>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</si>
  <si>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</si>
  <si>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</si>
  <si>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</si>
  <si>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</si>
  <si>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</si>
  <si>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</si>
  <si>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</si>
  <si>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</si>
  <si>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</si>
  <si>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</si>
  <si>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</si>
  <si>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</si>
  <si>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</si>
  <si>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</si>
  <si>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</si>
  <si>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</si>
  <si>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</si>
  <si>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</si>
  <si>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</si>
  <si>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</si>
  <si>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</si>
  <si>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</si>
  <si>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</si>
  <si>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</si>
  <si>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</si>
  <si>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</si>
  <si>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</si>
  <si>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</si>
  <si>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</si>
  <si>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</si>
  <si>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</si>
  <si>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</si>
  <si>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</si>
  <si>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</si>
  <si>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</si>
  <si>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</si>
  <si>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</si>
  <si>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</si>
  <si>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</si>
  <si>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</si>
  <si>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</si>
  <si>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</si>
  <si>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</si>
  <si>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</si>
  <si>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</si>
  <si>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</si>
  <si>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</si>
  <si>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</si>
  <si>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</si>
  <si>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</si>
  <si>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</si>
  <si>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</si>
  <si>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</si>
  <si>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</si>
  <si>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</si>
  <si>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</si>
  <si>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</si>
  <si>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</si>
  <si>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</si>
  <si>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</si>
  <si>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</si>
  <si>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</si>
  <si>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</si>
  <si>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</si>
  <si>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</si>
  <si>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</si>
  <si>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</si>
  <si>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</si>
  <si>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</si>
  <si>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</si>
  <si>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</si>
  <si>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</si>
  <si>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</si>
  <si>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</si>
  <si>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</si>
  <si>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</si>
  <si>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</si>
  <si>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</si>
  <si>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</si>
  <si>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</si>
  <si>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</si>
  <si>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</si>
  <si>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</si>
  <si>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</si>
  <si>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</si>
  <si>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</si>
  <si>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</si>
  <si>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</si>
  <si>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</si>
  <si>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</si>
  <si>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</si>
  <si>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</si>
  <si>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</si>
  <si>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</si>
  <si>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</si>
  <si>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</si>
  <si>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</si>
  <si>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</si>
  <si>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</si>
  <si>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</si>
  <si>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</si>
  <si>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</si>
  <si>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</si>
  <si>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</si>
  <si>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</si>
  <si>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</si>
  <si>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</si>
  <si>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</si>
  <si>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</si>
  <si>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</si>
  <si>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</si>
  <si>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</si>
  <si>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</si>
  <si>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</si>
  <si>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</si>
  <si>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</si>
  <si>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</si>
  <si>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</si>
  <si>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</si>
  <si>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</si>
  <si>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</si>
  <si>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</si>
  <si>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</si>
  <si>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</si>
  <si>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</si>
  <si>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</si>
  <si>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</si>
  <si>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</si>
  <si>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</si>
  <si>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</si>
  <si>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</si>
  <si>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</si>
  <si>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</si>
  <si>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</si>
  <si>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</si>
  <si>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</si>
  <si>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</si>
  <si>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</si>
  <si>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</si>
  <si>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</si>
  <si>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</si>
  <si>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</si>
  <si>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</si>
  <si>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</si>
  <si>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</si>
  <si>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</si>
  <si>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</si>
  <si>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</si>
  <si>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</si>
  <si>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</si>
  <si>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</si>
  <si>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</si>
  <si>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</si>
  <si>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</si>
  <si>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</si>
  <si>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</si>
  <si>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</si>
  <si>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</si>
  <si>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</si>
  <si>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</si>
  <si>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</si>
  <si>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</si>
  <si>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</si>
  <si>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</si>
  <si>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</si>
  <si>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</si>
  <si>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</si>
  <si>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</si>
  <si>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</si>
  <si>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</si>
  <si>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</si>
  <si>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</si>
  <si>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</si>
  <si>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</si>
  <si>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</si>
  <si>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</si>
  <si>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</si>
  <si>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</si>
  <si>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</si>
  <si>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</si>
  <si>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</si>
  <si>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</si>
  <si>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</si>
  <si>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</si>
  <si>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</si>
  <si>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</si>
  <si>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</si>
  <si>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</si>
  <si>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</si>
  <si>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</si>
  <si>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</si>
  <si>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</si>
  <si>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</si>
  <si>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</si>
  <si>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</si>
  <si>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</si>
  <si>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</si>
  <si>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</si>
  <si>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</si>
  <si>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</si>
  <si>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</si>
  <si>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</si>
  <si>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</si>
  <si>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</si>
  <si>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</si>
  <si>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</si>
  <si>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</si>
  <si>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</si>
  <si>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</si>
  <si>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</si>
  <si>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</si>
  <si>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</si>
  <si>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</si>
  <si>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</si>
  <si>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</si>
  <si>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</si>
  <si>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</si>
  <si>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</si>
  <si>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</si>
  <si>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</si>
  <si>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</si>
  <si>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</si>
  <si>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</si>
  <si>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</si>
  <si>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</si>
  <si>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</si>
  <si>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</si>
  <si>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</si>
  <si>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</si>
  <si>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</si>
  <si>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</si>
  <si>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</si>
  <si>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</si>
  <si>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</si>
  <si>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</si>
  <si>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</si>
  <si>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</si>
  <si>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</si>
  <si>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</si>
  <si>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</si>
  <si>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</si>
  <si>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</si>
  <si>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</si>
  <si>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</si>
  <si>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</si>
  <si>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</si>
  <si>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</si>
  <si>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</si>
  <si>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</si>
  <si>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</si>
  <si>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</si>
  <si>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</si>
  <si>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</si>
  <si>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</si>
  <si>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</si>
  <si>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</si>
  <si>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</si>
  <si>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</si>
  <si>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</si>
  <si>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</si>
  <si>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</si>
  <si>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</si>
  <si>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</si>
  <si>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</si>
  <si>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</si>
  <si>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</si>
  <si>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</si>
  <si>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</si>
  <si>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</si>
  <si>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</si>
  <si>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</si>
  <si>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</si>
  <si>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</si>
  <si>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</si>
  <si>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</si>
  <si>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</si>
  <si>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</si>
  <si>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</si>
  <si>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</si>
  <si>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</si>
  <si>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</si>
  <si>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</si>
  <si>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</si>
  <si>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</si>
  <si>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</si>
  <si>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</si>
  <si>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</si>
  <si>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</si>
  <si>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</si>
  <si>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</si>
  <si>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</si>
  <si>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</si>
  <si>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</si>
  <si>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</si>
  <si>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</si>
  <si>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</si>
  <si>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</si>
  <si>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</si>
  <si>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</si>
  <si>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</si>
  <si>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</si>
  <si>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</si>
  <si>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</si>
  <si>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</si>
  <si>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</si>
  <si>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</si>
  <si>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</si>
  <si>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</si>
  <si>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</si>
  <si>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</si>
  <si>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</si>
  <si>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</si>
  <si>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</si>
  <si>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</si>
  <si>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</si>
  <si>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</si>
  <si>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</si>
  <si>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</si>
  <si>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</si>
  <si>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</si>
  <si>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</si>
  <si>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</si>
  <si>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</si>
  <si>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</si>
  <si>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</si>
  <si>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</si>
  <si>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</si>
  <si>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</si>
  <si>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</si>
  <si>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</si>
  <si>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</si>
  <si>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</si>
  <si>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</si>
  <si>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</si>
  <si>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</si>
  <si>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</si>
  <si>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</si>
  <si>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</si>
  <si>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</si>
  <si>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</si>
  <si>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</si>
  <si>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</si>
  <si>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</si>
  <si>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</si>
  <si>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</si>
  <si>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</si>
  <si>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</si>
  <si>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</si>
  <si>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</si>
  <si>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</si>
  <si>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</si>
  <si>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</si>
  <si>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</si>
  <si>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</si>
  <si>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</si>
  <si>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</si>
  <si>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</si>
  <si>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</si>
  <si>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</si>
  <si>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</si>
  <si>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</si>
  <si>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</si>
  <si>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</si>
  <si>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</si>
  <si>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</si>
  <si>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</si>
  <si>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</si>
  <si>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</si>
  <si>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</si>
  <si>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</si>
  <si>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</si>
  <si>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</si>
  <si>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</si>
  <si>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</si>
  <si>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</si>
  <si>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</si>
  <si>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</si>
  <si>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</si>
  <si>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</si>
  <si>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</si>
  <si>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</si>
  <si>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</si>
  <si>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</si>
  <si>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</si>
  <si>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</si>
  <si>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</si>
  <si>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</si>
  <si>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</si>
  <si>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</si>
  <si>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</si>
  <si>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</si>
  <si>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</si>
  <si>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</si>
  <si>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</si>
  <si>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</si>
  <si>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</si>
  <si>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</si>
  <si>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</si>
  <si>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</si>
  <si>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</si>
  <si>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</si>
  <si>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</si>
  <si>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</si>
  <si>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</si>
  <si>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</si>
  <si>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</si>
  <si>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</si>
  <si>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</si>
  <si>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</si>
  <si>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</si>
  <si>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</si>
  <si>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</si>
  <si>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</si>
  <si>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</si>
  <si>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</si>
  <si>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</si>
  <si>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</si>
  <si>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</si>
  <si>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</si>
  <si>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</si>
  <si>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</si>
  <si>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</si>
  <si>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</si>
  <si>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</si>
  <si>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</si>
  <si>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</si>
  <si>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</si>
  <si>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</si>
  <si>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</si>
  <si>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</si>
  <si>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</si>
  <si>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</si>
  <si>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</si>
  <si>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</si>
  <si>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</si>
  <si>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</si>
  <si>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</si>
  <si>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</si>
  <si>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</si>
  <si>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</si>
  <si>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</si>
  <si>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</si>
  <si>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</si>
  <si>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</si>
  <si>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</si>
  <si>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</si>
  <si>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</si>
  <si>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</si>
  <si>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</si>
  <si>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</si>
  <si>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</si>
  <si>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</si>
  <si>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</si>
  <si>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</si>
  <si>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</si>
  <si>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</si>
  <si>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</si>
  <si>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</si>
  <si>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</si>
  <si>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</si>
  <si>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</si>
  <si>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</si>
  <si>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</si>
  <si>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</si>
  <si>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</si>
  <si>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</si>
  <si>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</si>
  <si>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</si>
  <si>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</si>
  <si>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</si>
  <si>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</si>
  <si>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</si>
  <si>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</si>
  <si>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</si>
  <si>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</si>
  <si>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</si>
  <si>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</si>
  <si>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</si>
  <si>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</si>
  <si>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</si>
  <si>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</si>
  <si>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</si>
  <si>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</si>
  <si>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</si>
  <si>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</si>
  <si>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</si>
  <si>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</si>
  <si>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</si>
  <si>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</si>
  <si>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</si>
  <si>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</si>
  <si>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</si>
  <si>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</si>
  <si>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</si>
  <si>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</si>
  <si>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</si>
  <si>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</si>
  <si>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</si>
  <si>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</si>
  <si>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</si>
  <si>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</si>
  <si>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</si>
  <si>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</si>
  <si>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</si>
  <si>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</si>
  <si>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</si>
  <si>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</si>
  <si>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</si>
  <si>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</si>
  <si>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</si>
  <si>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</si>
  <si>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</si>
  <si>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</si>
  <si>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</si>
  <si>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</si>
  <si>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</si>
  <si>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</si>
  <si>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</si>
  <si>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</si>
  <si>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</si>
  <si>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</si>
  <si>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</si>
  <si>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</si>
  <si>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</si>
  <si>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</si>
  <si>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</si>
  <si>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</si>
  <si>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</si>
  <si>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</si>
  <si>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</si>
  <si>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</si>
  <si>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</si>
  <si>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</si>
  <si>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</si>
  <si>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</si>
  <si>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</si>
  <si>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</si>
  <si>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</si>
  <si>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</si>
  <si>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</si>
  <si>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</si>
  <si>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</si>
  <si>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</si>
  <si>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</si>
  <si>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</si>
  <si>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</si>
  <si>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</si>
  <si>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</si>
  <si>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</si>
  <si>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</si>
  <si>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</si>
  <si>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</si>
  <si>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</si>
  <si>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</si>
  <si>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</si>
  <si>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</si>
  <si>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</si>
  <si>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</si>
  <si>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</si>
  <si>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</si>
  <si>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</si>
  <si>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</si>
  <si>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</si>
  <si>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</si>
  <si>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</si>
  <si>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</si>
  <si>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</si>
  <si>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</si>
  <si>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</si>
  <si>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</si>
  <si>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</si>
  <si>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</si>
  <si>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</si>
  <si>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</si>
  <si>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</si>
  <si>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</si>
  <si>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</si>
  <si>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</si>
  <si>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</si>
  <si>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</si>
  <si>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</si>
  <si>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</si>
  <si>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</si>
  <si>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</si>
  <si>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</si>
  <si>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</si>
  <si>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</si>
  <si>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</si>
  <si>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</si>
  <si>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</si>
  <si>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</si>
  <si>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</si>
  <si>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</si>
  <si>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</si>
  <si>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</si>
  <si>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</si>
  <si>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</si>
  <si>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</si>
  <si>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</si>
  <si>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</si>
  <si>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</si>
  <si>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</si>
  <si>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</si>
  <si>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</si>
  <si>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</si>
  <si>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</si>
  <si>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</si>
  <si>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</si>
  <si>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</si>
  <si>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</si>
  <si>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</si>
  <si>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</si>
  <si>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</si>
  <si>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</si>
  <si>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</si>
  <si>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</si>
  <si>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</si>
  <si>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</si>
  <si>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</si>
  <si>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</si>
  <si>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</si>
  <si>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</si>
  <si>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</si>
  <si>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</si>
  <si>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</si>
  <si>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</si>
  <si>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</si>
  <si>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</si>
  <si>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</si>
  <si>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</si>
  <si>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</si>
  <si>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</si>
  <si>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</si>
  <si>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</si>
  <si>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</si>
  <si>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</si>
  <si>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</si>
  <si>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</si>
  <si>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</si>
  <si>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</si>
  <si>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</si>
  <si>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</si>
  <si>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</si>
  <si>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</si>
  <si>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</si>
  <si>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</si>
  <si>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</si>
  <si>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</si>
  <si>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</si>
  <si>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</si>
  <si>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</si>
  <si>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</si>
  <si>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</si>
  <si>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</si>
  <si>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</si>
  <si>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</si>
  <si>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</si>
  <si>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</si>
  <si>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</si>
  <si>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</si>
  <si>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</si>
  <si>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</si>
  <si>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</si>
  <si>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</si>
  <si>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</si>
  <si>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</si>
  <si>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</si>
  <si>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</si>
  <si>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</si>
  <si>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</si>
  <si>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</si>
  <si>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</si>
  <si>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</si>
  <si>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</si>
  <si>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</si>
  <si>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</si>
  <si>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</si>
  <si>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</si>
  <si>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</si>
  <si>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</si>
  <si>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</si>
  <si>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</si>
  <si>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</si>
  <si>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</si>
  <si>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</si>
  <si>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</si>
  <si>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</si>
  <si>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</si>
  <si>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</si>
  <si>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</si>
  <si>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</si>
  <si>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</si>
  <si>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</si>
  <si>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</si>
  <si>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</si>
  <si>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</si>
  <si>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</si>
  <si>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</si>
  <si>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</si>
  <si>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</si>
  <si>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</si>
  <si>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</si>
  <si>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</si>
  <si>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</si>
  <si>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</si>
  <si>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</si>
  <si>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</si>
  <si>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</si>
  <si>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</si>
  <si>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</si>
  <si>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</si>
  <si>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</si>
  <si>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</si>
  <si>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</si>
  <si>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</si>
  <si>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</si>
  <si>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</si>
  <si>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</si>
  <si>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</si>
  <si>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</si>
  <si>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</si>
  <si>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</si>
  <si>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</si>
  <si>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</si>
  <si>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</si>
  <si>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</si>
  <si>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</si>
  <si>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</si>
  <si>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</si>
  <si>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</si>
  <si>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</si>
  <si>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</si>
  <si>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</si>
  <si>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</si>
  <si>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</si>
  <si>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</si>
  <si>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</si>
  <si>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</si>
  <si>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</si>
  <si>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</si>
  <si>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</si>
  <si>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</si>
  <si>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</si>
  <si>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</si>
  <si>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</si>
  <si>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</si>
  <si>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</si>
  <si>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</si>
  <si>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</si>
  <si>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</si>
  <si>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</si>
  <si>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</si>
  <si>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</si>
  <si>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</si>
  <si>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</si>
  <si>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</si>
  <si>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</si>
  <si>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</si>
  <si>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</si>
  <si>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</si>
  <si>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</si>
  <si>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</si>
  <si>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</si>
  <si>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</si>
  <si>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</si>
  <si>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</si>
  <si>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</si>
  <si>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</si>
  <si>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</si>
  <si>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</si>
  <si>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</si>
  <si>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</si>
  <si>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</si>
  <si>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</si>
  <si>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</si>
  <si>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</si>
  <si>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</si>
  <si>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</si>
  <si>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</si>
  <si>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</si>
  <si>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</si>
  <si>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</si>
  <si>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</si>
  <si>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</si>
  <si>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</si>
  <si>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</si>
  <si>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</si>
  <si>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</si>
  <si>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</si>
  <si>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</si>
  <si>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</si>
  <si>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</si>
  <si>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</si>
  <si>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</si>
  <si>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</si>
  <si>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</si>
  <si>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</si>
  <si>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</si>
  <si>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</si>
  <si>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</si>
  <si>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</si>
  <si>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</si>
  <si>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</si>
  <si>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</si>
  <si>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</si>
  <si>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</si>
  <si>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</si>
  <si>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</si>
  <si>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</si>
  <si>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</si>
  <si>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</si>
  <si>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</si>
  <si>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</si>
  <si>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</si>
  <si>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</si>
  <si>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</si>
  <si>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</si>
  <si>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</si>
  <si>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</si>
  <si>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</si>
  <si>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</si>
  <si>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</si>
  <si>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</si>
  <si>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</si>
  <si>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</si>
  <si>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</si>
  <si>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</si>
  <si>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</si>
  <si>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</si>
  <si>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</si>
  <si>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</si>
  <si>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</si>
  <si>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</si>
  <si>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</si>
  <si>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</si>
  <si>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</si>
  <si>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</si>
  <si>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</si>
  <si>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</si>
  <si>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</si>
  <si>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</si>
  <si>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</si>
  <si>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</si>
  <si>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</si>
  <si>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</si>
  <si>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</si>
  <si>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</si>
  <si>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</si>
  <si>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</si>
  <si>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</si>
  <si>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</si>
  <si>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</si>
  <si>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</si>
  <si>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</si>
  <si>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</si>
  <si>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</si>
  <si>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</si>
  <si>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</si>
  <si>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</si>
  <si>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</si>
  <si>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</si>
  <si>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</si>
  <si>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</si>
  <si>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</si>
  <si>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</si>
  <si>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</si>
  <si>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</si>
  <si>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</si>
  <si>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</si>
  <si>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</si>
  <si>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</si>
  <si>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</si>
  <si>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</si>
  <si>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</si>
  <si>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</si>
  <si>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</si>
  <si>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</si>
  <si>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</si>
  <si>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</si>
  <si>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</si>
  <si>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</si>
  <si>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</si>
  <si>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</si>
  <si>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</si>
  <si>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</si>
  <si>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</si>
  <si>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</si>
  <si>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</si>
  <si>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</si>
  <si>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</si>
  <si>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</si>
  <si>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</si>
  <si>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</si>
  <si>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</si>
  <si>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</si>
  <si>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</si>
  <si>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</si>
  <si>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</si>
  <si>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</si>
  <si>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</si>
  <si>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</si>
  <si>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</si>
  <si>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</si>
  <si>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</si>
  <si>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</si>
  <si>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</si>
  <si>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</si>
  <si>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</si>
  <si>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</si>
  <si>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</si>
  <si>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</si>
  <si>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</si>
  <si>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</si>
  <si>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</si>
  <si>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</si>
  <si>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</si>
  <si>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</si>
  <si>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</si>
  <si>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</si>
  <si>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</si>
  <si>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</si>
  <si>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</si>
  <si>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</si>
  <si>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</si>
  <si>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</si>
  <si>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</si>
  <si>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</si>
  <si>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</si>
  <si>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</si>
  <si>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</si>
  <si>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</si>
  <si>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</si>
  <si>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</si>
  <si>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</si>
  <si>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</si>
  <si>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</si>
  <si>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</si>
  <si>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</si>
  <si>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</si>
  <si>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</si>
  <si>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</si>
  <si>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</si>
  <si>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</si>
  <si>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</si>
  <si>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</si>
  <si>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</si>
  <si>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</si>
  <si>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</si>
  <si>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</si>
  <si>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</si>
  <si>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</si>
  <si>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</si>
  <si>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</si>
  <si>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</si>
  <si>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</si>
  <si>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</si>
  <si>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</si>
  <si>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</si>
  <si>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</si>
  <si>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</si>
  <si>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</si>
  <si>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</si>
  <si>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</si>
  <si>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</si>
  <si>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</si>
  <si>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</si>
  <si>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</si>
  <si>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</si>
  <si>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</si>
  <si>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</si>
  <si>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</si>
  <si>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</si>
  <si>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</si>
  <si>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</si>
  <si>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</si>
  <si>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</si>
  <si>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</si>
  <si>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</si>
  <si>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</si>
  <si>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</si>
  <si>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</si>
  <si>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</si>
  <si>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</si>
  <si>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</si>
  <si>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</si>
  <si>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</si>
  <si>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</si>
  <si>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</si>
  <si>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</si>
  <si>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</si>
  <si>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</si>
  <si>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</si>
  <si>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</si>
  <si>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</si>
  <si>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</si>
  <si>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</si>
  <si>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</si>
  <si>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</si>
  <si>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</si>
  <si>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</si>
  <si>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</si>
  <si>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</si>
  <si>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</si>
  <si>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</si>
  <si>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</si>
  <si>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</si>
  <si>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</si>
  <si>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</si>
  <si>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</si>
  <si>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</si>
  <si>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</si>
  <si>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</si>
  <si>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</si>
  <si>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</si>
  <si>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</si>
  <si>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</si>
  <si>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</si>
  <si>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</si>
  <si>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</si>
  <si>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</si>
  <si>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</si>
  <si>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</si>
  <si>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</si>
  <si>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</si>
  <si>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</si>
  <si>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</si>
  <si>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</si>
  <si>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</si>
  <si>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</si>
  <si>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</si>
  <si>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</si>
  <si>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</si>
  <si>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</si>
  <si>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</si>
  <si>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</si>
  <si>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</si>
  <si>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</si>
  <si>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</si>
  <si>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</si>
  <si>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</si>
  <si>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</si>
  <si>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</si>
  <si>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</si>
  <si>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</si>
  <si>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</si>
  <si>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</si>
  <si>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</si>
  <si>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</si>
  <si>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</si>
  <si>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</si>
  <si>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</si>
  <si>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</si>
  <si>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</si>
  <si>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</si>
  <si>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</si>
  <si>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</si>
  <si>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</si>
  <si>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</si>
  <si>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</si>
  <si>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</si>
  <si>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</si>
  <si>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</si>
  <si>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</si>
  <si>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</si>
  <si>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</si>
  <si>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</si>
  <si>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</si>
  <si>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</si>
  <si>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</si>
  <si>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</si>
  <si>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</si>
  <si>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</si>
  <si>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</si>
  <si>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</si>
  <si>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</si>
  <si>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</si>
  <si>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</si>
  <si>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</si>
  <si>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</si>
  <si>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</si>
  <si>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</si>
  <si>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</si>
  <si>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</si>
  <si>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</si>
  <si>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</si>
  <si>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</si>
  <si>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</si>
  <si>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</si>
  <si>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</si>
  <si>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</si>
  <si>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</si>
  <si>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</si>
  <si>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</si>
  <si>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</si>
  <si>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</si>
  <si>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</si>
  <si>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</si>
  <si>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</si>
  <si>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</si>
  <si>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</si>
  <si>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</si>
  <si>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</si>
  <si>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</si>
  <si>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</si>
  <si>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</si>
  <si>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</si>
  <si>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</si>
  <si>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</si>
  <si>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</si>
  <si>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</si>
  <si>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</si>
  <si>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</si>
  <si>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</si>
  <si>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</si>
  <si>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</si>
  <si>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</si>
  <si>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</si>
  <si>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</si>
  <si>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</si>
  <si>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</si>
  <si>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</si>
  <si>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</si>
  <si>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</si>
  <si>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</si>
  <si>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</si>
  <si>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</si>
  <si>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</si>
  <si>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</si>
  <si>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</si>
  <si>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</si>
  <si>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</si>
  <si>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</si>
  <si>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</si>
  <si>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</si>
  <si>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</si>
  <si>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</si>
  <si>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</si>
  <si>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</si>
  <si>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</si>
  <si>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</si>
  <si>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</si>
  <si>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</si>
  <si>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</si>
  <si>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</si>
  <si>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</si>
  <si>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</si>
  <si>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</si>
  <si>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</si>
  <si>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</si>
  <si>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</si>
  <si>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</si>
  <si>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</si>
  <si>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</si>
  <si>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</si>
  <si>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</si>
  <si>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</si>
  <si>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</si>
  <si>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</si>
  <si>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</si>
  <si>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</si>
  <si>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</si>
  <si>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</si>
  <si>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</si>
  <si>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</si>
  <si>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</si>
  <si>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</si>
  <si>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</si>
  <si>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</si>
  <si>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</si>
  <si>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</si>
  <si>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</si>
  <si>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</si>
  <si>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</si>
  <si>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</si>
  <si>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</si>
  <si>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</si>
  <si>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</si>
  <si>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</si>
  <si>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</si>
  <si>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</si>
  <si>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</si>
  <si>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</si>
  <si>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</si>
  <si>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</si>
  <si>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</si>
  <si>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</si>
  <si>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</si>
  <si>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</si>
  <si>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</si>
  <si>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</si>
  <si>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</si>
  <si>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</si>
  <si>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</si>
  <si>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</si>
  <si>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</si>
  <si>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</si>
  <si>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</si>
  <si>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</si>
  <si>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</si>
  <si>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</si>
  <si>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</si>
  <si>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</si>
  <si>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</si>
  <si>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</si>
  <si>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</si>
  <si>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</si>
  <si>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</si>
  <si>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</si>
  <si>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</si>
  <si>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</si>
  <si>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</si>
  <si>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</si>
  <si>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</si>
  <si>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</si>
  <si>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</si>
  <si>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</si>
  <si>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</si>
  <si>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</si>
  <si>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</si>
  <si>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</si>
  <si>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</si>
  <si>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</si>
  <si>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</si>
  <si>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</si>
  <si>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</si>
  <si>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</si>
  <si>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</si>
  <si>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</si>
  <si>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</si>
  <si>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</si>
  <si>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</si>
  <si>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</si>
  <si>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</si>
  <si>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</si>
  <si>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</si>
  <si>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</si>
  <si>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</si>
  <si>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</si>
  <si>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</si>
  <si>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</si>
  <si>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</si>
  <si>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</si>
  <si>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</si>
  <si>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</si>
  <si>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</si>
  <si>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</si>
  <si>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</si>
  <si>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</si>
  <si>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</si>
  <si>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</si>
  <si>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</si>
  <si>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</si>
  <si>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</si>
  <si>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</si>
  <si>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</si>
  <si>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</si>
  <si>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</si>
  <si>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</si>
  <si>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</si>
  <si>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</si>
  <si>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</si>
  <si>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</si>
  <si>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</si>
  <si>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</si>
  <si>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</si>
  <si>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</si>
  <si>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</si>
  <si>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</si>
  <si>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</si>
  <si>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</si>
  <si>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</si>
  <si>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</si>
  <si>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</si>
  <si>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</si>
  <si>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</si>
  <si>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</si>
  <si>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</si>
  <si>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</si>
  <si>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</si>
  <si>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</si>
  <si>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</si>
  <si>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</si>
  <si>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</si>
  <si>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</si>
  <si>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</si>
  <si>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</si>
  <si>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</si>
  <si>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</si>
  <si>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</si>
  <si>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</si>
  <si>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</si>
  <si>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</si>
  <si>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</si>
  <si>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</si>
  <si>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</si>
  <si>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</si>
  <si>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</si>
  <si>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</si>
  <si>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</si>
  <si>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</si>
  <si>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</si>
  <si>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</si>
  <si>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</si>
  <si>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</si>
  <si>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</si>
  <si>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</si>
  <si>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</si>
  <si>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</si>
  <si>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</si>
  <si>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</si>
  <si>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</si>
  <si>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</si>
  <si>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</si>
  <si>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</si>
  <si>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</si>
  <si>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</si>
  <si>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</si>
  <si>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</si>
  <si>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</si>
  <si>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</si>
  <si>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</si>
  <si>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</si>
  <si>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</si>
  <si>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</si>
  <si>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</si>
  <si>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</si>
  <si>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</si>
  <si>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</si>
  <si>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</si>
  <si>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</si>
  <si>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</si>
  <si>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</si>
  <si>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</si>
  <si>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</si>
  <si>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</si>
  <si>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</si>
  <si>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</si>
  <si>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</si>
  <si>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</si>
  <si>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</si>
  <si>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</si>
  <si>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</si>
  <si>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</si>
  <si>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</si>
  <si>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</si>
  <si>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</si>
  <si>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</si>
  <si>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</si>
  <si>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</si>
  <si>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</si>
  <si>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</si>
  <si>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</si>
  <si>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</si>
  <si>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</si>
  <si>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</si>
  <si>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</si>
  <si>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</si>
  <si>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</si>
  <si>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</si>
  <si>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</si>
  <si>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</si>
  <si>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</si>
  <si>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</si>
  <si>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</si>
  <si>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</si>
  <si>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</si>
  <si>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</si>
  <si>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</si>
  <si>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</si>
  <si>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</si>
  <si>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</si>
  <si>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</si>
  <si>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</si>
  <si>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</si>
  <si>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</si>
  <si>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</si>
  <si>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</si>
  <si>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</si>
  <si>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</si>
  <si>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</si>
  <si>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</si>
  <si>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</si>
  <si>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</si>
  <si>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</si>
  <si>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</si>
  <si>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</si>
  <si>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</si>
  <si>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</si>
  <si>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</si>
  <si>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</si>
  <si>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</si>
  <si>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</si>
  <si>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</si>
  <si>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</si>
  <si>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</si>
  <si>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</si>
  <si>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</si>
  <si>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</si>
  <si>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</si>
  <si>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</si>
  <si>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</si>
  <si>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</si>
  <si>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</si>
  <si>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</si>
  <si>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</si>
  <si>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</si>
  <si>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</si>
  <si>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</si>
  <si>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</si>
  <si>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</si>
  <si>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</si>
  <si>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</si>
  <si>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</si>
  <si>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</si>
  <si>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</si>
  <si>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</si>
  <si>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</si>
  <si>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</si>
  <si>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</si>
  <si>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</si>
  <si>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</si>
  <si>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</si>
  <si>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</si>
  <si>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</si>
  <si>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</si>
  <si>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</si>
  <si>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</si>
  <si>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</si>
  <si>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</si>
  <si>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</si>
  <si>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</si>
  <si>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</si>
  <si>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</si>
  <si>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</si>
  <si>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</si>
  <si>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</si>
  <si>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</si>
  <si>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</si>
  <si>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</si>
  <si>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</si>
  <si>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</si>
  <si>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</si>
  <si>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</si>
  <si>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</si>
  <si>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</si>
  <si>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</si>
  <si>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</si>
  <si>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</si>
  <si>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</si>
  <si>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</si>
  <si>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</si>
  <si>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</si>
  <si>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</si>
  <si>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</si>
  <si>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</si>
  <si>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</si>
  <si>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</si>
  <si>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</si>
  <si>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</si>
  <si>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</si>
  <si>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</si>
  <si>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</si>
  <si>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</si>
  <si>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</si>
  <si>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</si>
  <si>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</si>
  <si>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</si>
  <si>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</si>
  <si>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</si>
  <si>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</si>
  <si>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</si>
  <si>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</si>
  <si>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</si>
  <si>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</si>
  <si>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</si>
  <si>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</si>
  <si>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</si>
  <si>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</si>
  <si>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</si>
  <si>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</si>
  <si>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</si>
  <si>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</si>
  <si>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</si>
  <si>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</si>
  <si>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</si>
  <si>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</si>
  <si>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</si>
  <si>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</si>
  <si>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</si>
  <si>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</si>
  <si>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</si>
  <si>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</si>
  <si>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</si>
  <si>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</si>
  <si>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</si>
  <si>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</si>
  <si>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</si>
  <si>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</si>
  <si>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</si>
  <si>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</si>
  <si>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</si>
  <si>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</si>
  <si>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</si>
  <si>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</si>
  <si>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</si>
  <si>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</si>
  <si>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</si>
  <si>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</si>
  <si>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</si>
  <si>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</si>
  <si>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</si>
  <si>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</si>
  <si>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</si>
  <si>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</si>
  <si>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</si>
  <si>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</si>
  <si>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</si>
  <si>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</si>
  <si>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</si>
  <si>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</si>
  <si>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</si>
  <si>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</si>
  <si>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</si>
  <si>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</si>
  <si>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</si>
  <si>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</si>
  <si>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</si>
  <si>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</si>
  <si>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</si>
  <si>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</si>
  <si>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</si>
  <si>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</si>
  <si>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</si>
  <si>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</si>
  <si>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</si>
  <si>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</si>
  <si>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</si>
  <si>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</si>
  <si>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</si>
  <si>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</si>
  <si>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</si>
  <si>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</si>
  <si>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</si>
  <si>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</si>
  <si>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</si>
  <si>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</si>
  <si>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</si>
  <si>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</si>
  <si>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</si>
  <si>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</si>
  <si>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</si>
  <si>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</si>
  <si>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</si>
  <si>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</si>
  <si>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</si>
  <si>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</si>
  <si>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</si>
  <si>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</si>
  <si>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</si>
  <si>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</si>
  <si>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</si>
  <si>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</si>
  <si>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</si>
  <si>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</si>
  <si>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</si>
  <si>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</si>
  <si>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</si>
  <si>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</si>
  <si>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</si>
  <si>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</si>
  <si>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</si>
  <si>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</si>
  <si>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</si>
  <si>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</si>
  <si>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</si>
  <si>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</si>
  <si>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</si>
  <si>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</si>
  <si>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</si>
  <si>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</si>
  <si>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</si>
  <si>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</si>
  <si>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</si>
  <si>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</si>
  <si>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</si>
  <si>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</si>
  <si>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</si>
  <si>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</si>
  <si>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</si>
  <si>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</si>
  <si>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</si>
  <si>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</si>
  <si>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</si>
  <si>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</si>
  <si>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</si>
  <si>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</si>
  <si>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</si>
  <si>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</si>
  <si>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</si>
  <si>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</si>
  <si>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</si>
  <si>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</si>
  <si>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</si>
  <si>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</si>
  <si>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</si>
  <si>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</si>
  <si>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</si>
  <si>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</si>
  <si>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</si>
  <si>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</si>
  <si>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</si>
  <si>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</si>
  <si>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</si>
  <si>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</si>
  <si>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</si>
  <si>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</si>
  <si>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</si>
  <si>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</si>
  <si>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</si>
  <si>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</si>
  <si>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</si>
  <si>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</si>
  <si>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</si>
  <si>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</si>
  <si>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</si>
  <si>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</si>
  <si>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</si>
  <si>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</si>
  <si>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</si>
  <si>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</si>
  <si>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</si>
  <si>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</si>
  <si>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</si>
  <si>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</si>
  <si>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</si>
  <si>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</si>
  <si>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</si>
  <si>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</si>
  <si>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</si>
  <si>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</si>
  <si>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</si>
  <si>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</si>
  <si>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</si>
  <si>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</si>
  <si>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</si>
  <si>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</si>
  <si>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</si>
  <si>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</si>
  <si>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</si>
  <si>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</si>
  <si>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</si>
  <si>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</si>
  <si>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</si>
  <si>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</si>
  <si>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</si>
  <si>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</si>
  <si>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</si>
  <si>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</si>
  <si>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</si>
  <si>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</si>
  <si>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</si>
  <si>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</si>
  <si>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</si>
  <si>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</si>
  <si>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</si>
  <si>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</si>
  <si>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</si>
  <si>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</si>
  <si>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</si>
  <si>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</si>
  <si>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</si>
  <si>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</si>
  <si>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</si>
  <si>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</si>
  <si>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</si>
  <si>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</si>
  <si>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</si>
  <si>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</si>
  <si>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</si>
  <si>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</si>
  <si>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</si>
  <si>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</si>
  <si>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</si>
  <si>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</si>
  <si>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</si>
  <si>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</si>
  <si>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</si>
  <si>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</si>
  <si>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</si>
  <si>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</si>
  <si>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</si>
  <si>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</si>
  <si>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</si>
  <si>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</si>
  <si>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</si>
  <si>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</si>
  <si>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</si>
  <si>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</si>
  <si>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</si>
  <si>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</si>
  <si>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</si>
  <si>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</si>
  <si>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</si>
  <si>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</si>
  <si>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</si>
  <si>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</si>
  <si>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</si>
  <si>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</si>
  <si>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</si>
  <si>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</si>
  <si>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</si>
  <si>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</si>
  <si>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</si>
  <si>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</si>
  <si>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</si>
  <si>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</si>
  <si>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</si>
  <si>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</si>
  <si>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</si>
  <si>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</si>
  <si>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</si>
  <si>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</si>
  <si>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</si>
  <si>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</si>
  <si>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</si>
  <si>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</si>
  <si>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</si>
  <si>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</si>
  <si>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</si>
  <si>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</si>
  <si>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</si>
  <si>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</si>
  <si>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</si>
  <si>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</si>
  <si>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</si>
  <si>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</si>
  <si>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</si>
  <si>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</si>
  <si>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</si>
  <si>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</si>
  <si>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</si>
  <si>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</si>
  <si>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</si>
  <si>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</si>
  <si>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</si>
  <si>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</si>
  <si>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</si>
  <si>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</si>
  <si>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</si>
  <si>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</si>
  <si>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</si>
  <si>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</si>
  <si>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</si>
  <si>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</si>
  <si>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</si>
  <si>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</si>
  <si>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</si>
  <si>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</si>
  <si>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</si>
  <si>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</si>
  <si>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</si>
  <si>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</si>
  <si>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</si>
  <si>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</si>
  <si>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</si>
  <si>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</si>
  <si>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</si>
  <si>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</si>
  <si>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</si>
  <si>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</si>
  <si>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</si>
  <si>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</si>
  <si>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</si>
  <si>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</si>
  <si>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</si>
  <si>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</si>
  <si>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</si>
  <si>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</si>
  <si>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</si>
  <si>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</si>
  <si>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</si>
  <si>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</si>
  <si>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</si>
  <si>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</si>
  <si>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</si>
  <si>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</si>
  <si>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</si>
  <si>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</si>
  <si>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</si>
  <si>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</si>
  <si>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</si>
  <si>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</si>
  <si>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</si>
  <si>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</si>
  <si>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</si>
  <si>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</si>
  <si>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</si>
  <si>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</si>
  <si>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</si>
  <si>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</si>
  <si>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</si>
  <si>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</si>
  <si>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</si>
  <si>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</si>
  <si>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</si>
  <si>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</si>
  <si>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</si>
  <si>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</si>
  <si>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</si>
  <si>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</si>
  <si>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</si>
  <si>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</si>
  <si>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</si>
  <si>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</si>
  <si>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</si>
  <si>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</si>
  <si>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</si>
  <si>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</si>
  <si>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</si>
  <si>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</si>
  <si>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</si>
  <si>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</si>
  <si>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</si>
  <si>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</si>
  <si>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</si>
  <si>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</si>
  <si>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</si>
  <si>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</si>
  <si>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</si>
  <si>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</si>
  <si>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</si>
  <si>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</si>
  <si>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</si>
  <si>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</si>
  <si>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</si>
  <si>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</si>
  <si>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</si>
  <si>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</si>
  <si>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</si>
  <si>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</si>
  <si>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</si>
  <si>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</si>
  <si>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</si>
  <si>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</si>
  <si>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</si>
  <si>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</si>
  <si>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</si>
  <si>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</si>
  <si>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</si>
  <si>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</si>
  <si>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</si>
  <si>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</si>
  <si>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</si>
  <si>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</si>
  <si>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</si>
  <si>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</si>
  <si>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</si>
  <si>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</si>
  <si>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</si>
  <si>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</si>
  <si>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</si>
  <si>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</si>
  <si>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</si>
  <si>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</si>
  <si>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</si>
  <si>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</si>
  <si>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</si>
  <si>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</si>
  <si>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</si>
  <si>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</si>
  <si>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</si>
  <si>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</si>
  <si>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</si>
  <si>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</si>
  <si>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</si>
  <si>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</si>
  <si>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</si>
  <si>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</si>
  <si>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</si>
  <si>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</si>
  <si>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</si>
  <si>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</si>
  <si>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</si>
  <si>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</si>
  <si>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</si>
  <si>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</si>
  <si>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</si>
  <si>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</si>
  <si>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</si>
  <si>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</si>
  <si>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</si>
  <si>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</si>
  <si>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</si>
  <si>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</si>
  <si>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</si>
  <si>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</si>
  <si>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</si>
  <si>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</si>
  <si>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</si>
  <si>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</si>
  <si>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</si>
  <si>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</si>
  <si>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</si>
  <si>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</si>
  <si>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</si>
  <si>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</si>
  <si>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</si>
  <si>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</si>
  <si>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</si>
  <si>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</si>
  <si>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</si>
  <si>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</si>
  <si>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</si>
  <si>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</si>
  <si>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</si>
  <si>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</si>
  <si>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</si>
  <si>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</si>
  <si>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</si>
  <si>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</si>
  <si>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</si>
  <si>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</si>
  <si>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</si>
  <si>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</si>
  <si>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</si>
  <si>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</si>
  <si>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</si>
  <si>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</si>
  <si>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</si>
  <si>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</si>
  <si>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</si>
  <si>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</si>
  <si>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</si>
  <si>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</si>
  <si>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</si>
  <si>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</si>
  <si>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</si>
  <si>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</si>
  <si>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</si>
  <si>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</si>
  <si>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</si>
  <si>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</si>
  <si>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</si>
  <si>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</si>
  <si>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</si>
  <si>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</si>
  <si>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</si>
  <si>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</si>
  <si>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</si>
  <si>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</si>
  <si>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</si>
  <si>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</si>
  <si>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</si>
  <si>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</si>
  <si>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</si>
  <si>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</si>
  <si>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</si>
  <si>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</si>
  <si>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</si>
  <si>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</si>
  <si>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</si>
  <si>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</si>
  <si>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</si>
  <si>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</si>
  <si>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</si>
  <si>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</si>
  <si>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</si>
  <si>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</si>
  <si>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</si>
  <si>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</si>
  <si>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</si>
  <si>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</si>
  <si>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</si>
  <si>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</si>
  <si>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</si>
  <si>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</si>
  <si>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</si>
  <si>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</si>
  <si>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</si>
  <si>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</si>
  <si>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</si>
  <si>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</si>
  <si>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</si>
  <si>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</si>
  <si>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</si>
  <si>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</si>
  <si>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</si>
  <si>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</si>
  <si>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</si>
  <si>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</si>
  <si>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</si>
  <si>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</si>
  <si>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</si>
  <si>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</si>
  <si>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</si>
  <si>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</si>
  <si>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</si>
  <si>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</si>
  <si>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</si>
  <si>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</si>
  <si>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</si>
  <si>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</si>
  <si>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</si>
  <si>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</si>
  <si>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</si>
  <si>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</si>
  <si>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</si>
  <si>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</si>
  <si>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</si>
  <si>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</si>
  <si>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</si>
  <si>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</si>
  <si>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</si>
  <si>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</si>
  <si>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</si>
  <si>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</si>
  <si>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</si>
  <si>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</si>
  <si>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</si>
  <si>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</si>
  <si>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</si>
  <si>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</si>
  <si>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</si>
  <si>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</si>
  <si>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</si>
  <si>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</si>
  <si>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</si>
  <si>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</si>
  <si>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</si>
  <si>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</si>
  <si>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</si>
  <si>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</si>
  <si>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</si>
  <si>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</si>
  <si>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</si>
  <si>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</si>
  <si>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</si>
  <si>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</si>
  <si>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</si>
  <si>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</si>
  <si>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</si>
  <si>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</si>
  <si>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</si>
  <si>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</si>
  <si>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</si>
  <si>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</si>
  <si>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</si>
  <si>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</si>
  <si>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</si>
  <si>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</si>
  <si>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</si>
  <si>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</si>
  <si>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</si>
  <si>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</si>
  <si>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</si>
  <si>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</si>
  <si>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</si>
  <si>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</si>
  <si>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</si>
  <si>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</si>
  <si>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</si>
  <si>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</si>
  <si>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</si>
  <si>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</si>
  <si>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</si>
  <si>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</si>
  <si>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</si>
  <si>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</si>
  <si>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</si>
  <si>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</si>
  <si>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</si>
  <si>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</si>
  <si>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</si>
  <si>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</si>
  <si>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</si>
  <si>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</si>
  <si>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</si>
  <si>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</si>
  <si>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</si>
  <si>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</si>
  <si>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</si>
  <si>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</si>
  <si>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</si>
  <si>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</si>
  <si>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</si>
  <si>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</si>
  <si>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</si>
  <si>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</si>
  <si>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</si>
  <si>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</si>
  <si>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</si>
  <si>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</si>
  <si>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</si>
  <si>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</si>
  <si>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</si>
  <si>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</si>
  <si>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</si>
  <si>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</si>
  <si>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</si>
  <si>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</si>
  <si>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</si>
  <si>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</si>
  <si>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</si>
  <si>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</si>
  <si>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</si>
  <si>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</si>
  <si>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</si>
  <si>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</si>
  <si>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</si>
  <si>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</si>
  <si>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</si>
  <si>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</si>
  <si>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</si>
  <si>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</si>
  <si>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</si>
  <si>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</si>
  <si>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</si>
  <si>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</si>
  <si>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</si>
  <si>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</si>
  <si>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</si>
  <si>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</si>
  <si>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</si>
  <si>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</si>
  <si>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</si>
  <si>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</si>
  <si>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</si>
  <si>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</si>
  <si>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</si>
  <si>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</si>
  <si>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</si>
  <si>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</si>
  <si>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</si>
  <si>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</si>
  <si>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</si>
  <si>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</si>
  <si>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</si>
  <si>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</si>
  <si>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</si>
  <si>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</si>
  <si>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</si>
  <si>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</si>
  <si>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</si>
  <si>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</si>
  <si>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</si>
  <si>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</si>
  <si>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</si>
  <si>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</si>
  <si>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</si>
  <si>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</si>
  <si>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</si>
  <si>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</si>
  <si>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</si>
  <si>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</si>
  <si>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</si>
  <si>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</si>
  <si>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</si>
  <si>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</si>
  <si>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</si>
  <si>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</si>
  <si>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</si>
  <si>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</si>
  <si>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</si>
  <si>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</si>
  <si>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</si>
  <si>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</si>
  <si>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</si>
  <si>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</si>
  <si>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</si>
  <si>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</si>
  <si>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</si>
  <si>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</si>
  <si>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</si>
  <si>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</si>
  <si>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</si>
  <si>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</si>
  <si>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</si>
  <si>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</si>
  <si>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</si>
  <si>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</si>
  <si>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</si>
  <si>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</si>
  <si>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</si>
  <si>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</si>
  <si>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</si>
  <si>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</si>
  <si>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</si>
  <si>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</si>
  <si>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</si>
  <si>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</si>
  <si>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</si>
  <si>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</si>
  <si>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</si>
  <si>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</si>
  <si>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</si>
  <si>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</si>
  <si>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</si>
  <si>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</si>
  <si>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</si>
  <si>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</si>
  <si>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</si>
  <si>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</si>
  <si>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</si>
  <si>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</si>
  <si>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</si>
  <si>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</si>
  <si>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</si>
  <si>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</si>
  <si>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</si>
  <si>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</si>
  <si>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</si>
  <si>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</si>
  <si>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</si>
  <si>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</si>
  <si>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</si>
  <si>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</si>
  <si>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</si>
  <si>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</si>
  <si>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</si>
  <si>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</si>
  <si>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</si>
  <si>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</si>
  <si>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</si>
  <si>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</si>
  <si>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</si>
  <si>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</si>
  <si>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</si>
  <si>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</si>
  <si>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</si>
  <si>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</si>
  <si>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</si>
  <si>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</si>
  <si>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</si>
  <si>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</si>
  <si>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</si>
  <si>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</si>
  <si>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</si>
  <si>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</si>
  <si>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</si>
  <si>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</si>
  <si>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</si>
  <si>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</si>
  <si>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</si>
  <si>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</si>
  <si>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</si>
  <si>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</si>
  <si>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</si>
  <si>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</si>
  <si>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</si>
  <si>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</si>
  <si>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</si>
  <si>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</si>
  <si>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</si>
  <si>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</si>
  <si>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</si>
  <si>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</si>
  <si>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</si>
  <si>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</si>
  <si>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</si>
  <si>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</si>
  <si>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</si>
  <si>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</si>
  <si>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</si>
  <si>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</si>
  <si>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</si>
  <si>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</si>
  <si>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</si>
  <si>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</si>
  <si>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</si>
  <si>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</si>
  <si>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</si>
  <si>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</si>
  <si>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</si>
  <si>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</si>
  <si>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</si>
  <si>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</si>
  <si>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</si>
  <si>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</si>
  <si>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</si>
  <si>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</si>
  <si>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</si>
  <si>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</si>
  <si>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</si>
  <si>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</si>
  <si>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</si>
  <si>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</si>
  <si>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</si>
  <si>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</si>
  <si>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</si>
  <si>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</si>
  <si>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</si>
  <si>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</si>
  <si>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</si>
  <si>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</si>
  <si>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</si>
  <si>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</si>
  <si>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</si>
  <si>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</si>
  <si>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</si>
  <si>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</si>
  <si>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</si>
  <si>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</si>
  <si>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</si>
  <si>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</si>
  <si>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</si>
  <si>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</si>
  <si>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</si>
  <si>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</si>
  <si>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</si>
  <si>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</si>
  <si>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</si>
  <si>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</si>
  <si>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</si>
  <si>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</si>
  <si>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</si>
  <si>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</si>
  <si>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</si>
  <si>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</si>
  <si>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</si>
  <si>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</si>
  <si>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</si>
  <si>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</si>
  <si>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</si>
  <si>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</si>
  <si>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</si>
  <si>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</si>
  <si>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</si>
  <si>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</si>
  <si>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</si>
  <si>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</si>
  <si>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</si>
  <si>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</si>
  <si>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</si>
  <si>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</si>
  <si>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</si>
  <si>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</si>
  <si>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</si>
  <si>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</si>
  <si>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</si>
  <si>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</si>
  <si>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</si>
  <si>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</si>
  <si>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</si>
  <si>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</si>
  <si>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</si>
  <si>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</si>
  <si>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</si>
  <si>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</si>
  <si>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</si>
  <si>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</si>
  <si>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</si>
  <si>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</si>
  <si>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</si>
  <si>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</si>
  <si>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</si>
  <si>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</si>
  <si>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</si>
  <si>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</si>
  <si>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</si>
  <si>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</si>
  <si>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</si>
  <si>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</si>
  <si>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</si>
  <si>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</si>
  <si>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</si>
  <si>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</si>
  <si>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</si>
  <si>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</si>
  <si>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</si>
  <si>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</si>
  <si>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</si>
  <si>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</si>
  <si>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</si>
  <si>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</si>
  <si>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</si>
  <si>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</si>
  <si>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</si>
  <si>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</si>
  <si>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</si>
  <si>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</si>
  <si>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</si>
  <si>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</si>
  <si>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</si>
  <si>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</si>
  <si>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</si>
  <si>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</si>
  <si>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</si>
  <si>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</si>
  <si>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</si>
  <si>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</si>
  <si>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</si>
  <si>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</si>
  <si>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</si>
  <si>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</si>
  <si>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</si>
  <si>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</si>
  <si>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</si>
  <si>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</si>
  <si>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</si>
  <si>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</si>
  <si>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</si>
  <si>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</si>
  <si>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</si>
  <si>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</si>
  <si>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</si>
  <si>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</si>
  <si>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</si>
  <si>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</si>
  <si>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</si>
  <si>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</si>
  <si>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</si>
  <si>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</si>
  <si>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</si>
  <si>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</si>
  <si>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</si>
  <si>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</si>
  <si>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</si>
  <si>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</si>
  <si>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</si>
  <si>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</si>
  <si>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</si>
  <si>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</si>
  <si>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</si>
  <si>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</si>
  <si>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</si>
  <si>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</si>
  <si>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</si>
  <si>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</si>
  <si>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</si>
  <si>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</si>
  <si>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</si>
  <si>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</si>
  <si>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</si>
  <si>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</si>
  <si>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</si>
  <si>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</si>
  <si>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</si>
  <si>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</si>
  <si>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</si>
  <si>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</si>
  <si>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</si>
  <si>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</si>
  <si>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</si>
  <si>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</si>
  <si>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</si>
  <si>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</si>
  <si>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</si>
  <si>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</si>
  <si>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</si>
  <si>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</si>
  <si>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</si>
  <si>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</si>
  <si>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</si>
  <si>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</si>
  <si>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</si>
  <si>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</si>
  <si>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</si>
  <si>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</si>
  <si>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</si>
  <si>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</si>
  <si>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</si>
  <si>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</si>
  <si>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</si>
  <si>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</si>
  <si>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</si>
  <si>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</si>
  <si>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</si>
  <si>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</si>
  <si>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</si>
  <si>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</si>
  <si>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</si>
  <si>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</si>
  <si>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</si>
  <si>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</si>
  <si>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</si>
  <si>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</si>
  <si>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</si>
  <si>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</si>
  <si>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</si>
  <si>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</si>
  <si>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</si>
  <si>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</si>
  <si>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</si>
  <si>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</si>
  <si>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</si>
  <si>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</si>
  <si>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</si>
  <si>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</si>
  <si>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</si>
  <si>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</si>
  <si>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</si>
  <si>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</si>
  <si>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</si>
  <si>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</si>
  <si>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</si>
  <si>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</si>
  <si>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</si>
  <si>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</si>
  <si>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</si>
  <si>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</si>
  <si>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</si>
  <si>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</si>
  <si>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</si>
  <si>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</si>
  <si>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</si>
  <si>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</si>
  <si>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</si>
  <si>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</si>
  <si>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</si>
  <si>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</si>
  <si>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</si>
  <si>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</si>
  <si>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</si>
  <si>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</si>
  <si>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</si>
  <si>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</si>
  <si>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</si>
  <si>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</si>
  <si>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</si>
  <si>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</si>
  <si>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</si>
  <si>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</si>
  <si>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</si>
  <si>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</si>
  <si>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</si>
  <si>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</si>
  <si>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</si>
  <si>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</si>
  <si>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</si>
  <si>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</si>
  <si>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</si>
  <si>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</si>
  <si>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</si>
  <si>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</si>
  <si>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</si>
  <si>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</si>
  <si>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</si>
  <si>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</si>
  <si>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</si>
  <si>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</si>
  <si>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</si>
  <si>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</si>
  <si>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</si>
  <si>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</si>
  <si>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</si>
  <si>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</si>
  <si>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</si>
  <si>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</si>
  <si>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</si>
  <si>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</si>
  <si>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</si>
  <si>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</si>
  <si>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</si>
  <si>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</si>
  <si>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</si>
  <si>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</si>
  <si>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</si>
  <si>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</si>
  <si>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</si>
  <si>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</si>
  <si>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</si>
  <si>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</si>
  <si>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</si>
  <si>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</si>
  <si>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</si>
  <si>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</si>
  <si>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</si>
  <si>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</si>
  <si>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</si>
  <si>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</si>
  <si>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</si>
  <si>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</si>
  <si>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</si>
  <si>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</si>
  <si>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</si>
  <si>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</si>
  <si>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</si>
  <si>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</si>
  <si>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</si>
  <si>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</si>
  <si>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</si>
  <si>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</si>
  <si>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</si>
  <si>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</si>
  <si>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</si>
  <si>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</si>
  <si>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</si>
  <si>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</si>
  <si>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</si>
  <si>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</si>
  <si>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</si>
  <si>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</si>
  <si>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</si>
  <si>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</si>
  <si>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</si>
  <si>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</si>
  <si>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</si>
  <si>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</si>
  <si>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</si>
  <si>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</si>
  <si>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</si>
  <si>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</si>
  <si>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</si>
  <si>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</si>
  <si>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</si>
  <si>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</si>
  <si>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</si>
  <si>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</si>
  <si>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</si>
  <si>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</si>
  <si>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</si>
  <si>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</si>
  <si>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</si>
  <si>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</si>
  <si>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</si>
  <si>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</si>
  <si>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</si>
  <si>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</si>
  <si>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</si>
  <si>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</si>
  <si>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</si>
  <si>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</si>
  <si>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</si>
  <si>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</si>
  <si>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</si>
  <si>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</si>
  <si>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</si>
  <si>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</si>
  <si>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</si>
  <si>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</si>
  <si>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</si>
  <si>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</si>
  <si>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</si>
  <si>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</si>
  <si>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</si>
  <si>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</si>
  <si>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</si>
  <si>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</si>
  <si>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</si>
  <si>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</si>
  <si>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</si>
  <si>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</si>
  <si>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</si>
  <si>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</si>
  <si>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</si>
  <si>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</si>
  <si>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</si>
  <si>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</si>
  <si>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</si>
  <si>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</si>
  <si>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</si>
  <si>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</si>
  <si>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</si>
  <si>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</si>
  <si>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</si>
  <si>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</si>
  <si>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</si>
  <si>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</si>
  <si>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</si>
  <si>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</si>
  <si>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</si>
  <si>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</si>
  <si>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</si>
  <si>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</si>
  <si>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</si>
  <si>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</si>
  <si>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</si>
  <si>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</si>
  <si>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</si>
  <si>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</si>
  <si>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</si>
  <si>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</si>
  <si>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</si>
  <si>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</si>
  <si>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</si>
  <si>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</si>
  <si>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</si>
  <si>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</si>
  <si>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</si>
  <si>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</si>
  <si>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</si>
  <si>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</si>
  <si>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</si>
  <si>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</si>
  <si>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</si>
  <si>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</si>
  <si>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</si>
  <si>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</si>
  <si>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</si>
  <si>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</si>
  <si>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</si>
  <si>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</si>
  <si>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</si>
  <si>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</si>
  <si>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</si>
  <si>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</si>
  <si>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</si>
  <si>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</si>
  <si>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</si>
  <si>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</si>
  <si>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</si>
  <si>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</si>
  <si>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</si>
  <si>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</si>
  <si>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</si>
  <si>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</si>
  <si>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</si>
  <si>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</si>
  <si>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</si>
  <si>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</si>
  <si>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</si>
  <si>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</si>
  <si>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</si>
  <si>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</si>
  <si>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</si>
  <si>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</si>
  <si>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</si>
  <si>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</si>
  <si>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</si>
  <si>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</si>
  <si>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</si>
  <si>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</si>
  <si>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</si>
  <si>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</si>
  <si>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</si>
  <si>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</si>
  <si>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</si>
  <si>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</si>
  <si>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</si>
  <si>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</si>
  <si>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</si>
  <si>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</si>
  <si>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</si>
  <si>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</si>
  <si>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</si>
  <si>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</si>
  <si>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</si>
  <si>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</si>
  <si>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</si>
  <si>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</si>
  <si>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</si>
  <si>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</si>
  <si>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</si>
  <si>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</si>
  <si>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</si>
  <si>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</si>
  <si>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</si>
  <si>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</si>
  <si>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</si>
  <si>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</si>
  <si>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</si>
  <si>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</si>
  <si>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</si>
  <si>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</si>
  <si>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</si>
  <si>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</si>
  <si>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</si>
  <si>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</si>
  <si>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</si>
  <si>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</si>
  <si>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</si>
  <si>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</si>
  <si>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</si>
  <si>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</si>
  <si>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</si>
  <si>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</si>
  <si>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</si>
  <si>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</si>
  <si>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</si>
  <si>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</si>
  <si>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</si>
  <si>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</si>
  <si>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</si>
  <si>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</si>
  <si>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</si>
  <si>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</si>
  <si>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</si>
  <si>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</si>
  <si>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</si>
  <si>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</si>
  <si>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</si>
  <si>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</si>
  <si>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</si>
  <si>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</si>
  <si>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</si>
  <si>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</si>
  <si>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</si>
  <si>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</si>
  <si>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</si>
  <si>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</si>
  <si>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</si>
  <si>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</si>
  <si>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</si>
  <si>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</si>
  <si>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</si>
  <si>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</si>
  <si>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</si>
  <si>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</si>
  <si>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</si>
  <si>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</si>
  <si>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</si>
  <si>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</si>
  <si>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</si>
  <si>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</si>
  <si>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</si>
  <si>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</si>
  <si>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</si>
  <si>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</si>
  <si>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</si>
  <si>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</si>
  <si>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</si>
  <si>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</si>
  <si>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</si>
  <si>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</si>
  <si>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</si>
  <si>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</si>
  <si>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</si>
  <si>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</si>
  <si>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</si>
  <si>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</si>
  <si>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</si>
  <si>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</si>
  <si>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</si>
  <si>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</si>
  <si>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</si>
  <si>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</si>
  <si>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</si>
  <si>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</si>
  <si>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</si>
  <si>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</si>
  <si>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</si>
  <si>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</si>
  <si>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</si>
  <si>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</si>
  <si>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</si>
  <si>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</si>
  <si>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</si>
  <si>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</si>
  <si>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</si>
  <si>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</si>
  <si>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</si>
  <si>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</si>
  <si>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</si>
  <si>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</si>
  <si>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</si>
  <si>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</si>
  <si>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</si>
  <si>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</si>
  <si>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</si>
  <si>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</si>
  <si>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</si>
  <si>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</si>
  <si>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</si>
  <si>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</si>
  <si>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</si>
  <si>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</si>
  <si>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</si>
  <si>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</si>
  <si>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</si>
  <si>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</si>
  <si>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</si>
  <si>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</si>
  <si>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</si>
  <si>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</si>
  <si>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</si>
  <si>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</si>
  <si>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</si>
  <si>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</si>
  <si>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</si>
  <si>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</si>
  <si>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</si>
  <si>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</si>
  <si>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</si>
  <si>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</si>
  <si>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</si>
  <si>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</si>
  <si>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</si>
  <si>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</si>
  <si>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</si>
  <si>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</si>
  <si>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</si>
  <si>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</si>
  <si>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</si>
  <si>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</si>
  <si>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</si>
  <si>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</si>
  <si>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</si>
  <si>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</si>
  <si>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</si>
  <si>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</si>
  <si>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</si>
  <si>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</si>
  <si>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</si>
  <si>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</si>
  <si>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</si>
  <si>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</si>
  <si>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</si>
  <si>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</si>
  <si>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</si>
  <si>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</si>
  <si>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</si>
  <si>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</si>
  <si>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</si>
  <si>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</si>
  <si>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</si>
  <si>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</si>
  <si>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</si>
  <si>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</si>
  <si>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</si>
  <si>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</si>
  <si>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</si>
  <si>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</si>
  <si>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</si>
  <si>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</si>
  <si>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</si>
  <si>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</si>
  <si>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</si>
  <si>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</si>
  <si>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</si>
  <si>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</si>
  <si>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</si>
  <si>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</si>
  <si>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</si>
  <si>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</si>
  <si>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</si>
  <si>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</si>
  <si>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</si>
  <si>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</si>
  <si>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</si>
  <si>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</si>
  <si>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</si>
  <si>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</si>
  <si>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</si>
  <si>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</si>
  <si>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</si>
  <si>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</si>
  <si>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</si>
  <si>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</si>
  <si>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</si>
  <si>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</si>
  <si>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</si>
  <si>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</si>
  <si>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</si>
  <si>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</si>
  <si>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</si>
  <si>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</si>
  <si>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</si>
  <si>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</si>
  <si>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</si>
  <si>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</si>
  <si>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</si>
  <si>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</si>
  <si>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</si>
  <si>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</si>
  <si>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</si>
  <si>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</si>
  <si>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</si>
  <si>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</si>
  <si>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</si>
  <si>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</si>
  <si>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</si>
  <si>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</si>
  <si>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</si>
  <si>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</si>
  <si>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</si>
  <si>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</si>
  <si>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</si>
  <si>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</si>
  <si>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</si>
  <si>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</si>
  <si>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</si>
  <si>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</si>
  <si>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</si>
  <si>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</si>
  <si>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</si>
  <si>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</si>
  <si>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</si>
  <si>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</si>
  <si>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</si>
  <si>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</si>
  <si>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</si>
  <si>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</si>
  <si>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</si>
  <si>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</si>
  <si>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</si>
  <si>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</si>
  <si>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</si>
  <si>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</si>
  <si>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</si>
  <si>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</si>
  <si>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</si>
  <si>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</si>
  <si>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</si>
  <si>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</si>
  <si>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</si>
  <si>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</si>
  <si>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</si>
  <si>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</si>
  <si>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</si>
  <si>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</si>
  <si>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</si>
  <si>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</si>
  <si>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</si>
  <si>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</si>
  <si>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</si>
  <si>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</si>
  <si>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</si>
  <si>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</si>
  <si>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</si>
  <si>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</si>
  <si>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</si>
  <si>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</si>
  <si>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</si>
  <si>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</si>
  <si>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</si>
  <si>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</si>
  <si>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</si>
  <si>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</si>
  <si>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</si>
  <si>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</si>
  <si>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</si>
  <si>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</si>
  <si>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</si>
  <si>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</si>
  <si>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</si>
  <si>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</si>
  <si>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</si>
  <si>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</si>
  <si>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</si>
  <si>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</si>
  <si>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</si>
  <si>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</si>
  <si>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</si>
  <si>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</si>
  <si>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</si>
  <si>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</si>
  <si>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</si>
  <si>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</si>
  <si>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</si>
  <si>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</si>
  <si>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</si>
  <si>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</si>
  <si>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</si>
  <si>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</si>
  <si>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</si>
  <si>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</si>
  <si>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</si>
  <si>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</si>
  <si>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</si>
  <si>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</si>
  <si>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</si>
  <si>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</si>
  <si>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</si>
  <si>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</si>
  <si>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</si>
  <si>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</si>
  <si>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</si>
  <si>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</si>
  <si>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</si>
  <si>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</si>
  <si>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</si>
  <si>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</si>
  <si>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</si>
  <si>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</si>
  <si>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</si>
  <si>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</si>
  <si>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</si>
  <si>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</si>
  <si>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</si>
  <si>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</si>
  <si>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</si>
  <si>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</si>
  <si>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</si>
  <si>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</si>
  <si>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</si>
  <si>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</si>
  <si>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</si>
  <si>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</si>
  <si>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</si>
  <si>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</si>
  <si>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</si>
  <si>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</si>
  <si>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</si>
  <si>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</si>
  <si>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</si>
  <si>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</si>
  <si>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</si>
  <si>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</si>
  <si>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</si>
  <si>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</si>
  <si>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</si>
  <si>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</si>
  <si>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</si>
  <si>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</si>
  <si>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</si>
  <si>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</si>
  <si>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</si>
  <si>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</si>
  <si>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</si>
  <si>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</si>
  <si>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</si>
  <si>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</si>
  <si>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</si>
  <si>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</si>
  <si>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</si>
  <si>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</si>
  <si>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</si>
  <si>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</si>
  <si>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</si>
  <si>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</si>
  <si>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</si>
  <si>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</si>
  <si>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</si>
  <si>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</si>
  <si>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</si>
  <si>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</si>
  <si>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</si>
  <si>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</si>
  <si>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</si>
  <si>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</si>
  <si>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</si>
  <si>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</si>
  <si>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</si>
  <si>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</si>
  <si>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</si>
  <si>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</si>
  <si>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</si>
  <si>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</si>
  <si>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</si>
  <si>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</si>
  <si>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</si>
  <si>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</si>
  <si>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</si>
  <si>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</si>
  <si>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</si>
  <si>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</si>
  <si>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</si>
  <si>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</si>
  <si>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</si>
  <si>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</si>
  <si>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</si>
  <si>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</si>
  <si>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</si>
  <si>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</si>
  <si>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</si>
  <si>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</si>
  <si>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</si>
  <si>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</si>
  <si>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</si>
  <si>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</si>
  <si>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</si>
  <si>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</si>
  <si>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</si>
  <si>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</si>
  <si>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</si>
  <si>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</si>
  <si>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</si>
  <si>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</si>
  <si>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</si>
  <si>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</si>
  <si>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</si>
  <si>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</si>
  <si>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</si>
  <si>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</si>
  <si>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</si>
  <si>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</si>
  <si>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</si>
  <si>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</si>
  <si>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</si>
  <si>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</si>
  <si>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</si>
  <si>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</si>
  <si>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</si>
  <si>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</si>
  <si>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</si>
  <si>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</si>
  <si>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</si>
  <si>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</si>
  <si>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</si>
  <si>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</si>
  <si>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</si>
  <si>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</si>
  <si>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</si>
  <si>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</si>
  <si>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</si>
  <si>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</si>
  <si>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</si>
  <si>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</si>
  <si>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</si>
  <si>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</si>
  <si>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</si>
  <si>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</si>
  <si>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</si>
  <si>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</si>
  <si>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</si>
  <si>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</si>
  <si>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</si>
  <si>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</si>
  <si>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</si>
  <si>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</si>
  <si>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</si>
  <si>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</si>
  <si>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</si>
  <si>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</si>
  <si>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</si>
  <si>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</si>
  <si>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</si>
  <si>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</si>
  <si>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</si>
  <si>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</si>
  <si>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</si>
  <si>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</si>
  <si>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</si>
  <si>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</si>
  <si>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</si>
  <si>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</si>
  <si>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</si>
  <si>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</si>
  <si>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</si>
  <si>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</si>
  <si>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</si>
  <si>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</si>
  <si>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</si>
  <si>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</si>
  <si>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</si>
  <si>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</si>
  <si>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</si>
  <si>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</si>
  <si>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</si>
  <si>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</si>
  <si>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</si>
  <si>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</si>
  <si>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</si>
  <si>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</si>
  <si>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</si>
  <si>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</si>
  <si>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</si>
  <si>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</si>
  <si>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</si>
  <si>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</si>
  <si>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</si>
  <si>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</si>
  <si>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</si>
  <si>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</si>
  <si>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</si>
  <si>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</si>
  <si>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</si>
  <si>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</si>
  <si>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</si>
  <si>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</si>
  <si>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</si>
  <si>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</si>
  <si>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</si>
  <si>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</si>
  <si>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</si>
  <si>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</si>
  <si>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</si>
  <si>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</si>
  <si>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</si>
  <si>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</si>
  <si>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</si>
  <si>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</si>
  <si>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</si>
  <si>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</si>
  <si>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</si>
  <si>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</si>
  <si>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</si>
  <si>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</si>
  <si>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</si>
  <si>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</si>
  <si>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</si>
  <si>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</si>
  <si>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</si>
  <si>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</si>
  <si>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</si>
  <si>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</si>
  <si>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</si>
  <si>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</si>
  <si>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</si>
  <si>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</si>
  <si>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</si>
  <si>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</si>
  <si>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</si>
  <si>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</si>
  <si>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</si>
  <si>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</si>
  <si>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</si>
  <si>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</si>
  <si>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</si>
  <si>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</si>
  <si>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</si>
  <si>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</si>
  <si>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</si>
  <si>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</si>
  <si>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</si>
  <si>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</si>
  <si>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</si>
  <si>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</si>
  <si>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</si>
  <si>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</si>
  <si>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</si>
  <si>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</si>
  <si>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</si>
  <si>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</si>
  <si>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</si>
  <si>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</si>
  <si>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</si>
  <si>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</si>
  <si>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</si>
  <si>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</si>
  <si>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</si>
  <si>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</si>
  <si>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</si>
  <si>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</si>
  <si>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</si>
  <si>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</si>
  <si>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</si>
  <si>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</si>
  <si>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</si>
  <si>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</si>
  <si>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</si>
  <si>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</si>
  <si>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</si>
  <si>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</si>
  <si>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</si>
  <si>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</si>
  <si>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</si>
  <si>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</si>
  <si>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</si>
  <si>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</si>
  <si>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</si>
  <si>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</si>
  <si>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</si>
  <si>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</si>
  <si>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</si>
  <si>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</si>
  <si>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</si>
  <si>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</si>
  <si>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</si>
  <si>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</si>
  <si>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</si>
  <si>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</si>
  <si>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</si>
  <si>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</si>
  <si>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</si>
  <si>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</si>
  <si>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</si>
  <si>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</si>
  <si>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</si>
  <si>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</si>
  <si>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</si>
  <si>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</si>
  <si>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</si>
  <si>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</si>
  <si>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</si>
  <si>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</si>
  <si>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</si>
  <si>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</si>
  <si>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</si>
  <si>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</si>
  <si>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</si>
  <si>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</si>
  <si>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</si>
  <si>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</si>
  <si>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</si>
  <si>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</si>
  <si>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</si>
  <si>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</si>
  <si>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</si>
  <si>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</si>
  <si>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</si>
  <si>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</si>
  <si>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</si>
  <si>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</si>
  <si>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</si>
  <si>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</si>
  <si>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</si>
  <si>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</si>
  <si>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</si>
  <si>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</si>
  <si>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</si>
  <si>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</si>
  <si>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</si>
  <si>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</si>
  <si>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</si>
  <si>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</si>
  <si>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</si>
  <si>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</si>
  <si>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</si>
  <si>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</si>
  <si>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</si>
  <si>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</si>
  <si>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</si>
  <si>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</si>
  <si>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</si>
  <si>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</si>
  <si>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</si>
  <si>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</si>
  <si>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</si>
  <si>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</si>
  <si>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</si>
  <si>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</si>
  <si>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</si>
  <si>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</si>
  <si>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</si>
  <si>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</si>
  <si>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</si>
  <si>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</si>
  <si>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</si>
  <si>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</si>
  <si>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</si>
  <si>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</si>
  <si>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</si>
  <si>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</si>
  <si>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</si>
  <si>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</si>
  <si>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</si>
  <si>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</si>
  <si>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</si>
  <si>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</si>
  <si>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</si>
  <si>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</si>
  <si>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</si>
  <si>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</si>
  <si>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</si>
  <si>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</si>
  <si>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</si>
  <si>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</si>
  <si>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</si>
  <si>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</si>
  <si>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</si>
  <si>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</si>
  <si>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</si>
  <si>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</si>
  <si>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</si>
  <si>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</si>
  <si>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</si>
  <si>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</si>
  <si>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</si>
  <si>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</si>
  <si>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</si>
  <si>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</si>
  <si>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</si>
  <si>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</si>
  <si>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</si>
  <si>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</si>
  <si>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</si>
  <si>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</si>
  <si>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</si>
  <si>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</si>
  <si>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</si>
  <si>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</si>
  <si>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</si>
  <si>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</si>
  <si>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</si>
  <si>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</si>
  <si>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</si>
  <si>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</si>
  <si>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</si>
  <si>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</si>
  <si>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</si>
  <si>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</si>
  <si>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</si>
  <si>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</si>
  <si>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</si>
  <si>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</si>
  <si>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</si>
  <si>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</si>
  <si>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</si>
  <si>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</si>
  <si>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</si>
  <si>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</si>
  <si>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</si>
  <si>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</si>
  <si>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</si>
  <si>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</si>
  <si>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</si>
  <si>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</si>
  <si>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</si>
  <si>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</si>
  <si>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</si>
  <si>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</si>
  <si>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</si>
  <si>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</si>
  <si>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</si>
  <si>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</si>
  <si>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</si>
  <si>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</si>
  <si>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</si>
  <si>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</si>
  <si>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</si>
  <si>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</si>
  <si>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</si>
  <si>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</si>
  <si>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</si>
  <si>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</si>
  <si>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</si>
  <si>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</si>
  <si>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</si>
  <si>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</si>
  <si>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</si>
  <si>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</si>
  <si>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</si>
  <si>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</si>
  <si>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</si>
  <si>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</si>
  <si>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</si>
  <si>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</si>
  <si>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</si>
  <si>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</si>
  <si>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</si>
  <si>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</si>
  <si>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</si>
  <si>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</si>
  <si>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</si>
  <si>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</si>
  <si>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</si>
  <si>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</si>
  <si>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</si>
  <si>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</si>
  <si>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</si>
  <si>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</si>
  <si>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</si>
  <si>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</si>
  <si>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</si>
  <si>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</si>
  <si>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</si>
  <si>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</si>
  <si>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</si>
  <si>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</si>
  <si>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</si>
  <si>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</si>
  <si>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</si>
  <si>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</si>
  <si>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</si>
  <si>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</si>
  <si>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</si>
  <si>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</si>
  <si>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</si>
  <si>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</si>
  <si>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</si>
  <si>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</si>
  <si>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</si>
  <si>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</si>
  <si>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</si>
  <si>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</si>
  <si>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</si>
  <si>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</si>
  <si>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</si>
  <si>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</si>
  <si>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</si>
  <si>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</si>
  <si>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</si>
  <si>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</si>
  <si>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</si>
  <si>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</si>
  <si>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</si>
  <si>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</si>
  <si>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</si>
  <si>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</si>
  <si>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</si>
  <si>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</si>
  <si>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</si>
  <si>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</si>
  <si>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</si>
  <si>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</si>
  <si>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</si>
  <si>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</si>
  <si>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</si>
  <si>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</si>
  <si>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</si>
  <si>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</si>
  <si>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</si>
  <si>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</si>
  <si>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</si>
  <si>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</si>
  <si>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</si>
  <si>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</si>
  <si>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</si>
  <si>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</si>
  <si>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</si>
  <si>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</si>
  <si>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</si>
  <si>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</si>
  <si>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</si>
  <si>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</si>
  <si>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</si>
  <si>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</si>
  <si>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</si>
  <si>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</si>
  <si>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</si>
  <si>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</si>
  <si>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</si>
  <si>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</si>
  <si>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</si>
  <si>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</si>
  <si>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</si>
  <si>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</si>
  <si>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</si>
  <si>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</si>
  <si>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</si>
  <si>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</si>
  <si>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</si>
  <si>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</si>
  <si>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</si>
  <si>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</si>
  <si>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</si>
  <si>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</si>
  <si>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</si>
  <si>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</si>
  <si>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</si>
  <si>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</si>
  <si>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</si>
  <si>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</si>
  <si>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</si>
  <si>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</si>
  <si>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</si>
  <si>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</si>
  <si>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</si>
  <si>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</si>
  <si>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</si>
  <si>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</si>
  <si>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</si>
  <si>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</si>
  <si>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</si>
  <si>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</si>
  <si>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</si>
  <si>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</si>
  <si>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</si>
  <si>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</si>
  <si>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</si>
  <si>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</si>
  <si>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</si>
  <si>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</si>
  <si>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</si>
  <si>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</si>
  <si>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</si>
  <si>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</si>
  <si>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</si>
  <si>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</si>
  <si>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</si>
  <si>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</si>
  <si>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</si>
  <si>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</si>
  <si>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</si>
  <si>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</si>
  <si>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</si>
  <si>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</si>
  <si>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</si>
  <si>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</si>
  <si>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</si>
  <si>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</si>
  <si>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</si>
  <si>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</si>
  <si>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</si>
  <si>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</si>
  <si>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</si>
  <si>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</si>
  <si>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</si>
  <si>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</si>
  <si>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</si>
  <si>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</si>
  <si>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</si>
  <si>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</si>
  <si>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</si>
  <si>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</si>
  <si>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</si>
  <si>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</si>
  <si>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</si>
  <si>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</si>
  <si>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</si>
  <si>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</si>
  <si>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</si>
  <si>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</si>
  <si>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</si>
  <si>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</si>
  <si>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</si>
  <si>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</si>
  <si>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</si>
  <si>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</si>
  <si>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</si>
  <si>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</si>
  <si>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</si>
  <si>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</si>
  <si>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</si>
  <si>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</si>
  <si>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</si>
  <si>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</si>
  <si>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</si>
  <si>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</si>
  <si>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</si>
  <si>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</si>
  <si>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</si>
  <si>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</si>
  <si>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</si>
  <si>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</si>
  <si>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</si>
  <si>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</si>
  <si>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</si>
  <si>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</si>
  <si>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</si>
  <si>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</si>
  <si>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</si>
  <si>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</si>
  <si>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</si>
  <si>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</si>
  <si>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</si>
  <si>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</si>
  <si>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</si>
  <si>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</si>
  <si>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</si>
  <si>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</si>
  <si>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</si>
  <si>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</si>
  <si>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</si>
  <si>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</si>
  <si>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</si>
  <si>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</si>
  <si>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</si>
  <si>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</si>
  <si>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</si>
  <si>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</si>
  <si>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</si>
  <si>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</si>
  <si>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</si>
  <si>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</si>
  <si>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</si>
  <si>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</si>
  <si>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</si>
  <si>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</si>
  <si>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</si>
  <si>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</si>
  <si>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</si>
  <si>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</si>
  <si>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</si>
  <si>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</si>
  <si>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</si>
  <si>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</si>
  <si>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</si>
  <si>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</si>
  <si>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</si>
  <si>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</si>
  <si>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</si>
  <si>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</si>
  <si>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</si>
  <si>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</si>
  <si>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</si>
  <si>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</si>
  <si>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</si>
  <si>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</si>
  <si>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</si>
  <si>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</si>
  <si>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</si>
  <si>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</si>
  <si>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</si>
  <si>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</si>
  <si>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</si>
  <si>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</si>
  <si>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</si>
  <si>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</si>
  <si>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</si>
  <si>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</si>
  <si>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</si>
  <si>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</si>
  <si>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</si>
  <si>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</si>
  <si>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</si>
  <si>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</si>
  <si>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</si>
  <si>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</si>
  <si>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</si>
  <si>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</si>
  <si>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</si>
  <si>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</si>
  <si>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</si>
  <si>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</si>
  <si>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</si>
  <si>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</si>
  <si>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</si>
  <si>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</si>
  <si>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</si>
  <si>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</si>
  <si>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</si>
  <si>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</si>
  <si>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</si>
  <si>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</si>
  <si>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</si>
  <si>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</si>
  <si>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</si>
  <si>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</si>
  <si>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</si>
  <si>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</si>
  <si>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</si>
  <si>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</si>
  <si>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</si>
  <si>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</si>
  <si>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</si>
  <si>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</si>
  <si>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</si>
  <si>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</si>
  <si>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</si>
  <si>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</si>
  <si>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</si>
  <si>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</si>
  <si>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</si>
  <si>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</si>
  <si>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</si>
  <si>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</si>
  <si>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</si>
  <si>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</si>
  <si>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</si>
  <si>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</si>
  <si>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</si>
  <si>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</si>
  <si>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</si>
  <si>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</si>
  <si>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</si>
  <si>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</si>
  <si>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</si>
  <si>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</si>
  <si>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</si>
  <si>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</si>
  <si>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</si>
  <si>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</si>
  <si>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</si>
  <si>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</si>
  <si>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</si>
  <si>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</si>
  <si>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</si>
  <si>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</si>
  <si>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</si>
  <si>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</si>
  <si>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</si>
  <si>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</si>
  <si>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</si>
  <si>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</si>
  <si>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</si>
  <si>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</si>
  <si>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</si>
  <si>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</si>
  <si>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</si>
  <si>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</si>
  <si>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</si>
  <si>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</si>
  <si>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</si>
  <si>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</si>
  <si>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</si>
  <si>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</si>
  <si>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</si>
  <si>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</si>
  <si>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</si>
  <si>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</si>
  <si>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</si>
  <si>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</si>
  <si>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</si>
  <si>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</si>
  <si>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</si>
  <si>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</si>
  <si>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</si>
  <si>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</si>
  <si>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</si>
  <si>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</si>
  <si>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</si>
  <si>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</si>
  <si>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</si>
  <si>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</si>
  <si>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</si>
  <si>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</si>
  <si>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</si>
  <si>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</si>
  <si>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</si>
  <si>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</si>
  <si>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</si>
  <si>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</si>
  <si>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</si>
  <si>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</si>
  <si>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</si>
  <si>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</si>
  <si>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</si>
  <si>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</si>
  <si>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</si>
  <si>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</si>
  <si>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</si>
  <si>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</si>
  <si>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</si>
  <si>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</si>
  <si>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</si>
  <si>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</si>
  <si>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</si>
  <si>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</si>
  <si>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</si>
  <si>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</si>
  <si>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</si>
  <si>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</si>
  <si>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</si>
  <si>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</si>
  <si>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</si>
  <si>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</si>
  <si>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</si>
  <si>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</si>
  <si>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</si>
  <si>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</si>
  <si>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</si>
  <si>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</si>
  <si>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</si>
  <si>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</si>
  <si>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</si>
  <si>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</si>
  <si>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</si>
  <si>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</si>
  <si>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</si>
  <si>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</si>
  <si>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</si>
  <si>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</si>
  <si>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</si>
  <si>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</si>
  <si>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</si>
  <si>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</si>
  <si>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</si>
  <si>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</si>
  <si>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</si>
  <si>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</si>
  <si>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</si>
  <si>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</si>
  <si>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</si>
  <si>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</si>
  <si>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</si>
  <si>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</si>
  <si>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</si>
  <si>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</si>
  <si>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</si>
  <si>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</si>
  <si>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</si>
  <si>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</si>
  <si>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</si>
  <si>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</si>
  <si>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</si>
  <si>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</si>
  <si>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</si>
  <si>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</si>
  <si>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</si>
  <si>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</si>
  <si>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</si>
  <si>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</si>
  <si>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</si>
  <si>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</si>
  <si>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</si>
  <si>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</si>
  <si>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</si>
  <si>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</si>
  <si>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</si>
  <si>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</si>
  <si>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</si>
  <si>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</si>
  <si>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</si>
  <si>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</si>
  <si>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</si>
  <si>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</si>
  <si>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</si>
  <si>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</si>
  <si>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</si>
  <si>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</si>
  <si>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</si>
  <si>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</si>
  <si>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</si>
  <si>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</si>
  <si>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</si>
  <si>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</si>
  <si>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</si>
  <si>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</si>
  <si>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</si>
  <si>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</si>
  <si>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</si>
  <si>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</si>
  <si>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</si>
  <si>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</si>
  <si>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</si>
  <si>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</si>
  <si>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</si>
  <si>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</si>
  <si>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</si>
  <si>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</si>
  <si>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</si>
  <si>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</si>
  <si>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</si>
  <si>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</si>
  <si>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</si>
  <si>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</si>
  <si>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</si>
  <si>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</si>
  <si>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</si>
  <si>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</si>
  <si>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</si>
  <si>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</si>
  <si>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</si>
  <si>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</si>
  <si>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</si>
  <si>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</si>
  <si>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</si>
  <si>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</si>
  <si>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</si>
  <si>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</si>
  <si>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</si>
  <si>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</si>
  <si>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</si>
  <si>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</si>
  <si>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</si>
  <si>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</si>
  <si>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</si>
  <si>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</si>
  <si>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</si>
  <si>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</si>
  <si>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</si>
  <si>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</si>
  <si>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</si>
  <si>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</si>
  <si>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</si>
  <si>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</si>
  <si>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</si>
  <si>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</si>
  <si>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</si>
  <si>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</si>
  <si>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</si>
  <si>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</si>
  <si>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</si>
  <si>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</si>
  <si>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</si>
  <si>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</si>
  <si>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</si>
  <si>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</si>
  <si>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</si>
  <si>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</si>
  <si>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</si>
  <si>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</si>
  <si>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</si>
  <si>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</si>
  <si>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</si>
  <si>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</si>
  <si>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</si>
  <si>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</si>
  <si>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</si>
  <si>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</si>
  <si>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</si>
  <si>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</si>
  <si>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</si>
  <si>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</si>
  <si>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</si>
  <si>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</si>
  <si>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</si>
  <si>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</si>
  <si>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</si>
  <si>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</si>
  <si>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</si>
  <si>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</si>
  <si>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</si>
  <si>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</si>
  <si>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</si>
  <si>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</si>
  <si>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</si>
  <si>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</si>
  <si>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</si>
  <si>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</si>
  <si>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</si>
  <si>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</si>
  <si>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</si>
  <si>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</si>
  <si>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</si>
  <si>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</si>
  <si>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</si>
  <si>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</si>
  <si>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</si>
  <si>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</si>
  <si>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</si>
  <si>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</si>
  <si>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</si>
  <si>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</si>
  <si>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</si>
  <si>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</si>
  <si>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</si>
  <si>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</si>
  <si>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</si>
  <si>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</si>
  <si>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</si>
  <si>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</si>
  <si>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</si>
  <si>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</si>
  <si>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</si>
  <si>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</si>
  <si>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</si>
  <si>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</si>
  <si>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</si>
  <si>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</si>
  <si>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</si>
  <si>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</si>
  <si>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</si>
  <si>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</si>
  <si>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</si>
  <si>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</si>
  <si>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</si>
  <si>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</si>
  <si>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</si>
  <si>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</si>
  <si>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</si>
  <si>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</si>
  <si>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</si>
  <si>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</si>
  <si>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</si>
  <si>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</si>
  <si>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</si>
  <si>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</si>
  <si>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</si>
  <si>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</si>
  <si>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</si>
  <si>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</si>
  <si>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</si>
  <si>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</si>
  <si>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</si>
  <si>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</si>
  <si>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</si>
  <si>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</si>
  <si>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</si>
  <si>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</si>
  <si>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</si>
  <si>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</si>
  <si>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</si>
  <si>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</si>
  <si>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</si>
  <si>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</si>
  <si>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</si>
  <si>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</si>
  <si>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</si>
  <si>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</si>
  <si>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</si>
  <si>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</si>
  <si>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</si>
  <si>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</si>
  <si>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</si>
  <si>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</si>
  <si>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</si>
  <si>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</si>
  <si>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</si>
  <si>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</si>
  <si>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</si>
  <si>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</si>
  <si>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</si>
  <si>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</si>
  <si>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</si>
  <si>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</si>
  <si>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</si>
  <si>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</si>
  <si>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</si>
  <si>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</si>
  <si>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</si>
  <si>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</si>
  <si>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</si>
  <si>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</si>
  <si>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</si>
  <si>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</si>
  <si>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</si>
  <si>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</si>
  <si>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</si>
  <si>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</si>
  <si>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</si>
  <si>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</si>
  <si>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</si>
  <si>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</si>
  <si>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</si>
  <si>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</si>
  <si>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</si>
  <si>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</si>
  <si>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</si>
  <si>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</si>
  <si>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</si>
  <si>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</si>
  <si>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</si>
  <si>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</si>
  <si>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</si>
  <si>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</si>
  <si>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</si>
  <si>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</si>
  <si>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</si>
  <si>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</si>
  <si>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</si>
  <si>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</si>
  <si>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</si>
  <si>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</si>
  <si>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</si>
  <si>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</si>
  <si>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</si>
  <si>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</si>
  <si>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</si>
  <si>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</si>
  <si>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</si>
  <si>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</si>
  <si>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</si>
  <si>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</si>
  <si>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</si>
  <si>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</si>
  <si>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</si>
  <si>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</si>
  <si>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</si>
  <si>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</si>
  <si>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</si>
  <si>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</si>
  <si>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</si>
  <si>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</si>
  <si>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</si>
  <si>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</si>
  <si>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</si>
  <si>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</si>
  <si>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</si>
  <si>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</si>
  <si>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</si>
  <si>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</si>
  <si>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</si>
  <si>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</si>
  <si>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</si>
  <si>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</si>
  <si>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</si>
  <si>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</si>
  <si>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</si>
  <si>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</si>
  <si>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</si>
  <si>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</si>
  <si>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</si>
  <si>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</si>
  <si>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</si>
  <si>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</si>
  <si>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</si>
  <si>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</si>
  <si>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</si>
  <si>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</si>
  <si>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</si>
  <si>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</si>
  <si>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</si>
  <si>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</si>
  <si>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</si>
  <si>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</si>
  <si>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</si>
  <si>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</si>
  <si>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</si>
  <si>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</si>
  <si>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</si>
  <si>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</si>
  <si>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</si>
  <si>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</si>
  <si>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</si>
  <si>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</si>
  <si>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</si>
  <si>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</si>
  <si>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</si>
  <si>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</si>
  <si>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</si>
  <si>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</si>
  <si>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</si>
  <si>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</si>
  <si>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</si>
  <si>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</si>
  <si>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</si>
  <si>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</si>
  <si>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</si>
  <si>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</si>
  <si>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</si>
  <si>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</si>
  <si>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</si>
  <si>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</si>
  <si>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</si>
  <si>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</si>
  <si>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</si>
  <si>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</si>
  <si>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</si>
  <si>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</si>
  <si>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</si>
  <si>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</si>
  <si>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</si>
  <si>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</si>
  <si>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</si>
  <si>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</si>
  <si>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</si>
  <si>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</si>
  <si>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</si>
  <si>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</si>
  <si>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</si>
  <si>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</si>
  <si>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</si>
  <si>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</si>
  <si>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</si>
  <si>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</si>
  <si>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</si>
  <si>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</si>
  <si>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</si>
  <si>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</si>
  <si>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</si>
  <si>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</si>
  <si>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</si>
  <si>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</si>
  <si>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</si>
  <si>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</si>
  <si>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</si>
  <si>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</si>
  <si>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</si>
  <si>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</si>
  <si>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</si>
  <si>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</si>
  <si>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</si>
  <si>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</si>
  <si>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</si>
  <si>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</si>
  <si>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</si>
  <si>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</si>
  <si>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</si>
  <si>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</si>
  <si>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</si>
  <si>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</si>
  <si>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</si>
  <si>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</si>
  <si>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</si>
  <si>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</si>
  <si>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</si>
  <si>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</si>
  <si>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</si>
  <si>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</si>
  <si>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</si>
  <si>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</si>
  <si>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</si>
  <si>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</si>
  <si>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</si>
  <si>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</si>
  <si>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</si>
  <si>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</si>
  <si>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</si>
  <si>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</si>
  <si>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</si>
  <si>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</si>
  <si>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</si>
  <si>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</si>
  <si>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</si>
  <si>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</si>
  <si>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</si>
  <si>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</si>
  <si>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</si>
  <si>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</si>
  <si>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</si>
  <si>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</si>
  <si>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</si>
  <si>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</si>
  <si>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</si>
  <si>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</si>
  <si>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</si>
  <si>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</si>
  <si>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</si>
  <si>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</si>
  <si>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</si>
  <si>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</si>
  <si>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</si>
  <si>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</si>
  <si>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</si>
  <si>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</si>
  <si>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</si>
  <si>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</si>
  <si>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</si>
  <si>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</si>
  <si>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</si>
  <si>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</si>
  <si>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</si>
  <si>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</si>
  <si>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</si>
  <si>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</si>
  <si>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</si>
  <si>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</si>
  <si>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</si>
  <si>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</si>
  <si>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</si>
  <si>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</si>
  <si>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</si>
  <si>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</si>
  <si>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</si>
  <si>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</si>
  <si>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</si>
  <si>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</si>
  <si>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</si>
  <si>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</si>
  <si>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</si>
  <si>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</si>
  <si>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</si>
  <si>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</si>
  <si>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</si>
  <si>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</si>
  <si>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</si>
  <si>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</si>
  <si>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</si>
  <si>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</si>
  <si>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</si>
  <si>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</si>
  <si>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</si>
  <si>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</si>
  <si>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</si>
  <si>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</si>
  <si>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</si>
  <si>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</si>
  <si>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</si>
  <si>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</si>
  <si>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</si>
  <si>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</si>
  <si>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</si>
  <si>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</si>
  <si>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</si>
  <si>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</si>
  <si>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</si>
  <si>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</si>
  <si>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</si>
  <si>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</si>
  <si>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</si>
  <si>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</si>
  <si>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</si>
  <si>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</si>
  <si>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</si>
  <si>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</si>
  <si>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</si>
  <si>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</si>
  <si>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</si>
  <si>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</si>
  <si>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</si>
  <si>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</si>
  <si>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</si>
  <si>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</si>
  <si>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</si>
  <si>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</si>
  <si>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</si>
  <si>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</si>
  <si>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</si>
  <si>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</si>
  <si>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</si>
  <si>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</si>
  <si>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</si>
  <si>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</si>
  <si>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</si>
  <si>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</si>
  <si>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</si>
  <si>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</si>
  <si>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</si>
  <si>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</si>
  <si>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</si>
  <si>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</si>
  <si>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</si>
  <si>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</si>
  <si>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</si>
  <si>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</si>
  <si>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</si>
  <si>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</si>
  <si>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</si>
  <si>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</si>
  <si>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</si>
  <si>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</si>
  <si>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</si>
  <si>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</si>
  <si>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</si>
  <si>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</si>
  <si>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</si>
  <si>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</si>
  <si>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</si>
  <si>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</si>
  <si>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</si>
  <si>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</si>
  <si>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</si>
  <si>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</si>
  <si>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</si>
  <si>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</si>
  <si>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</si>
  <si>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</si>
  <si>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</si>
  <si>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</si>
  <si>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</si>
  <si>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</si>
  <si>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</si>
  <si>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</si>
  <si>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</si>
  <si>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</si>
  <si>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</si>
  <si>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</si>
  <si>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</si>
  <si>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</si>
  <si>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</si>
  <si>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</si>
  <si>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</si>
  <si>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</si>
  <si>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</si>
  <si>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</si>
  <si>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</si>
  <si>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</si>
  <si>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</si>
  <si>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</si>
  <si>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</si>
  <si>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</si>
  <si>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</si>
  <si>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</si>
  <si>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</si>
  <si>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</si>
  <si>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</si>
  <si>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</si>
  <si>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</si>
  <si>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</si>
  <si>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</si>
  <si>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</si>
  <si>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</si>
  <si>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</si>
  <si>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</si>
  <si>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</si>
  <si>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</si>
  <si>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</si>
  <si>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</si>
  <si>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</si>
  <si>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</si>
  <si>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</si>
  <si>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</si>
  <si>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</si>
  <si>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</si>
  <si>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</si>
  <si>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</si>
  <si>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</si>
  <si>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</si>
  <si>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</si>
  <si>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</si>
  <si>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</si>
  <si>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</si>
  <si>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</si>
  <si>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</si>
  <si>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</si>
  <si>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</si>
  <si>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</si>
  <si>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</si>
  <si>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</si>
  <si>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</si>
  <si>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</si>
  <si>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</si>
  <si>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</si>
  <si>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</si>
  <si>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</si>
  <si>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</si>
  <si>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</si>
  <si>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</si>
  <si>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</si>
  <si>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</si>
  <si>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</si>
  <si>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</si>
  <si>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</si>
  <si>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</si>
  <si>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</si>
  <si>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</si>
  <si>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</si>
  <si>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</si>
  <si>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</si>
  <si>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</si>
  <si>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</si>
  <si>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</si>
  <si>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</si>
  <si>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</si>
  <si>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</si>
  <si>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</si>
  <si>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</si>
  <si>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</si>
  <si>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</si>
  <si>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</si>
  <si>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</si>
  <si>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</si>
  <si>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</si>
  <si>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</si>
  <si>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</si>
  <si>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</si>
  <si>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</si>
  <si>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</si>
  <si>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</si>
  <si>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</si>
  <si>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</si>
  <si>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</si>
  <si>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</si>
  <si>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</si>
  <si>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</si>
  <si>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</si>
  <si>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</si>
  <si>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</si>
  <si>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</si>
  <si>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</si>
  <si>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</si>
  <si>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</si>
  <si>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</si>
  <si>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</si>
  <si>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</si>
  <si>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</si>
  <si>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</si>
  <si>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</si>
  <si>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</si>
  <si>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</si>
  <si>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</si>
  <si>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</si>
  <si>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</si>
  <si>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</si>
  <si>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</si>
  <si>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</si>
  <si>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</si>
  <si>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</si>
  <si>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</si>
  <si>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</si>
  <si>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</si>
  <si>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</si>
  <si>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</si>
  <si>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</si>
  <si>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</si>
  <si>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</si>
  <si>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</si>
  <si>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</si>
  <si>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</si>
  <si>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</si>
  <si>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</si>
  <si>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</si>
  <si>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</si>
  <si>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</si>
  <si>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</si>
  <si>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</si>
  <si>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</si>
  <si>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</si>
  <si>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</si>
  <si>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</si>
  <si>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</si>
  <si>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</si>
  <si>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</si>
  <si>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</si>
  <si>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</si>
  <si>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</si>
  <si>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</si>
  <si>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</si>
  <si>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</si>
  <si>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</si>
  <si>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</si>
  <si>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</si>
  <si>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</si>
  <si>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</si>
  <si>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</si>
  <si>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</si>
  <si>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</si>
  <si>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</si>
  <si>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</si>
  <si>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</si>
  <si>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</si>
  <si>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</si>
  <si>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</si>
  <si>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</si>
  <si>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</si>
  <si>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</si>
  <si>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</si>
  <si>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</si>
  <si>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</si>
  <si>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</si>
  <si>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</si>
  <si>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</si>
  <si>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</si>
  <si>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</si>
  <si>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</si>
  <si>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</si>
  <si>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</si>
  <si>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</si>
  <si>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</si>
  <si>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</si>
  <si>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</si>
  <si>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</si>
  <si>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</si>
  <si>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</si>
  <si>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</si>
  <si>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</si>
  <si>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</si>
  <si>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</si>
  <si>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</si>
  <si>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</si>
  <si>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</si>
  <si>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</si>
  <si>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</si>
  <si>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</si>
  <si>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</si>
  <si>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</si>
  <si>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</si>
  <si>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</si>
  <si>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</si>
  <si>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</si>
  <si>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</si>
  <si>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</si>
  <si>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</si>
  <si>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</si>
  <si>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</si>
  <si>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</si>
  <si>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</si>
  <si>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</si>
  <si>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</si>
  <si>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</si>
  <si>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</si>
  <si>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</si>
  <si>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</si>
  <si>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</si>
  <si>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</si>
  <si>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</si>
  <si>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</si>
  <si>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</si>
  <si>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</si>
  <si>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</si>
  <si>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</si>
  <si>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</si>
  <si>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</si>
  <si>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</si>
  <si>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</si>
  <si>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</si>
  <si>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</si>
  <si>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</si>
  <si>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</si>
  <si>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</si>
  <si>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</si>
  <si>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</si>
  <si>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</si>
  <si>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</si>
  <si>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</si>
  <si>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</si>
  <si>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</si>
  <si>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</si>
  <si>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</si>
  <si>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</si>
  <si>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</si>
  <si>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</si>
  <si>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</si>
  <si>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</si>
  <si>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</si>
  <si>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</si>
  <si>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</si>
  <si>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</si>
  <si>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</si>
  <si>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</si>
  <si>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</si>
  <si>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</si>
  <si>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</si>
  <si>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</si>
  <si>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</si>
  <si>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</si>
  <si>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</si>
  <si>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</si>
  <si>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</si>
  <si>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</si>
  <si>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</si>
  <si>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</si>
  <si>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</si>
  <si>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</si>
  <si>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</si>
  <si>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</si>
  <si>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</si>
  <si>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</si>
  <si>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</si>
  <si>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</si>
  <si>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</si>
  <si>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</si>
  <si>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</si>
  <si>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</si>
  <si>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</si>
  <si>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</si>
  <si>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</si>
  <si>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</si>
  <si>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</si>
  <si>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</si>
  <si>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</si>
  <si>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</si>
  <si>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</si>
  <si>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</si>
  <si>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</si>
  <si>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</si>
  <si>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</si>
  <si>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</si>
  <si>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</si>
  <si>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</si>
  <si>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</si>
  <si>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</si>
  <si>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</si>
  <si>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</si>
  <si>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</si>
  <si>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</si>
  <si>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</si>
  <si>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</si>
  <si>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</si>
  <si>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</si>
  <si>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</si>
  <si>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</si>
  <si>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</si>
  <si>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</si>
  <si>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</si>
  <si>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</si>
  <si>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</si>
  <si>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</si>
  <si>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</si>
  <si>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</si>
  <si>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</si>
  <si>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</si>
  <si>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</si>
  <si>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</si>
  <si>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</si>
  <si>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</si>
  <si>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</si>
  <si>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</si>
  <si>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</si>
  <si>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</si>
  <si>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</si>
  <si>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</si>
  <si>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</si>
  <si>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</si>
  <si>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</si>
  <si>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</si>
  <si>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</si>
  <si>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</si>
  <si>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</si>
  <si>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</si>
  <si>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</si>
  <si>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</si>
  <si>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</si>
  <si>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</si>
  <si>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</si>
  <si>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</si>
  <si>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</si>
  <si>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</si>
  <si>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</si>
  <si>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</si>
  <si>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</si>
  <si>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</si>
  <si>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</si>
  <si>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</si>
  <si>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</si>
  <si>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</si>
  <si>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</si>
  <si>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</si>
  <si>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</si>
  <si>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</si>
  <si>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</si>
  <si>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</si>
  <si>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</si>
  <si>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</si>
  <si>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</si>
  <si>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</si>
  <si>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</si>
  <si>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</si>
  <si>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</si>
  <si>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</si>
  <si>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</si>
  <si>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</si>
  <si>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</si>
  <si>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</si>
  <si>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</si>
  <si>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</si>
  <si>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</si>
  <si>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</si>
  <si>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</si>
  <si>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</si>
  <si>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</si>
  <si>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</si>
  <si>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</si>
  <si>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</si>
  <si>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</si>
  <si>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</si>
  <si>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</si>
  <si>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</si>
  <si>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</si>
  <si>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</si>
  <si>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</si>
  <si>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</si>
  <si>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</si>
  <si>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</si>
  <si>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</si>
  <si>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</si>
  <si>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</si>
  <si>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</si>
  <si>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</si>
  <si>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</si>
  <si>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</si>
  <si>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</si>
  <si>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</si>
  <si>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</si>
  <si>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</si>
  <si>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</si>
  <si>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</si>
  <si>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</si>
  <si>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</si>
  <si>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</si>
  <si>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</si>
  <si>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</si>
  <si>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</si>
  <si>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</si>
  <si>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</si>
  <si>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</si>
  <si>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</si>
  <si>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</si>
  <si>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</si>
  <si>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</si>
  <si>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</si>
  <si>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</si>
  <si>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</si>
  <si>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</si>
  <si>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</si>
  <si>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</si>
  <si>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</si>
  <si>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</si>
  <si>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</si>
  <si>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</si>
  <si>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</si>
  <si>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</si>
  <si>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</si>
  <si>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</si>
  <si>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</si>
  <si>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</si>
  <si>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</si>
  <si>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</si>
  <si>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</si>
  <si>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</si>
  <si>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</si>
  <si>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</si>
  <si>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</si>
  <si>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</si>
  <si>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</si>
  <si>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</si>
  <si>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</si>
  <si>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</si>
  <si>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</si>
  <si>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</si>
  <si>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</si>
  <si>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</si>
  <si>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</si>
  <si>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</si>
  <si>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</si>
  <si>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</si>
  <si>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</si>
  <si>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</si>
  <si>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</si>
  <si>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</si>
  <si>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</si>
  <si>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</si>
  <si>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</si>
  <si>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</si>
  <si>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</si>
  <si>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</si>
  <si>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</si>
  <si>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</si>
  <si>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</si>
  <si>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</si>
  <si>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</si>
  <si>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</si>
  <si>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</si>
  <si>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</si>
  <si>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</si>
  <si>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</si>
  <si>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</si>
  <si>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</si>
  <si>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</si>
  <si>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</si>
  <si>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</si>
  <si>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</si>
  <si>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</si>
  <si>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</si>
  <si>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</si>
  <si>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</si>
  <si>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</si>
  <si>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</si>
  <si>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</si>
  <si>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</si>
  <si>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</si>
  <si>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</si>
  <si>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</si>
  <si>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</si>
  <si>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</si>
  <si>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</si>
  <si>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</si>
  <si>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</si>
  <si>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</si>
  <si>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</si>
  <si>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</si>
  <si>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</si>
  <si>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</si>
  <si>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</si>
  <si>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</si>
  <si>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</si>
  <si>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</si>
  <si>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</si>
  <si>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</si>
  <si>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</si>
  <si>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</si>
  <si>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</si>
  <si>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</si>
  <si>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</si>
  <si>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</si>
  <si>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</si>
  <si>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</si>
  <si>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</si>
  <si>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</si>
  <si>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</si>
  <si>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</si>
  <si>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</si>
  <si>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</si>
  <si>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</si>
  <si>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</si>
  <si>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</si>
  <si>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</si>
  <si>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</si>
  <si>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</si>
  <si>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</si>
  <si>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</si>
  <si>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</si>
  <si>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</si>
  <si>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</si>
  <si>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</si>
  <si>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</si>
  <si>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</si>
  <si>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</si>
  <si>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</si>
  <si>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</si>
  <si>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</si>
  <si>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</si>
  <si>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</si>
  <si>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</si>
  <si>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</si>
  <si>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</si>
  <si>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</si>
  <si>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</si>
  <si>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</si>
  <si>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</si>
  <si>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</si>
  <si>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</si>
  <si>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</si>
  <si>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</si>
  <si>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</si>
  <si>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</si>
  <si>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</si>
  <si>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</si>
  <si>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</si>
  <si>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</si>
  <si>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</si>
  <si>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</si>
  <si>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</si>
  <si>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</si>
  <si>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</si>
  <si>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</si>
  <si>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</si>
  <si>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</si>
  <si>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</si>
  <si>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</si>
  <si>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</si>
  <si>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</si>
  <si>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</si>
  <si>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</si>
  <si>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</si>
  <si>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</si>
  <si>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</si>
  <si>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</si>
  <si>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</si>
  <si>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</si>
  <si>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</si>
  <si>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</si>
  <si>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</si>
  <si>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</si>
  <si>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</si>
  <si>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</si>
  <si>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</si>
  <si>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</si>
  <si>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</si>
  <si>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</si>
  <si>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</si>
  <si>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</si>
  <si>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</si>
  <si>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</si>
  <si>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</si>
  <si>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</si>
  <si>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</si>
  <si>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</si>
  <si>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</si>
  <si>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</si>
  <si>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</si>
  <si>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</si>
  <si>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</si>
  <si>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</si>
  <si>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</si>
  <si>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</si>
  <si>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</si>
  <si>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</si>
  <si>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</si>
  <si>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</si>
  <si>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</si>
  <si>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</si>
  <si>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</si>
  <si>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</si>
  <si>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</si>
  <si>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</si>
  <si>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</si>
  <si>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</si>
  <si>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</si>
  <si>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</si>
  <si>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</si>
  <si>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</si>
  <si>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</si>
  <si>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</si>
  <si>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</si>
  <si>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</si>
  <si>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</si>
  <si>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</si>
  <si>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</si>
  <si>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</si>
  <si>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</si>
  <si>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</si>
  <si>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</si>
  <si>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</si>
  <si>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</si>
  <si>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</si>
  <si>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</si>
  <si>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</si>
  <si>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</si>
  <si>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</si>
  <si>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</si>
  <si>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</si>
  <si>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</si>
  <si>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</si>
  <si>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</si>
  <si>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</si>
  <si>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</si>
  <si>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</si>
  <si>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</si>
  <si>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</si>
  <si>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</si>
  <si>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</si>
  <si>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</si>
  <si>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</si>
  <si>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</si>
  <si>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</si>
  <si>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</si>
  <si>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</si>
  <si>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</si>
  <si>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</si>
  <si>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</si>
  <si>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</si>
  <si>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</si>
  <si>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</si>
  <si>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</si>
  <si>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</si>
  <si>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</si>
  <si>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</si>
  <si>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</si>
  <si>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</si>
  <si>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</si>
  <si>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</si>
  <si>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</si>
  <si>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</si>
  <si>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</si>
  <si>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</si>
  <si>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</si>
  <si>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</si>
  <si>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</si>
  <si>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</si>
  <si>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</si>
  <si>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</si>
  <si>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</si>
  <si>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</si>
  <si>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</si>
  <si>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</si>
  <si>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</si>
  <si>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</si>
  <si>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</si>
  <si>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</si>
  <si>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</si>
  <si>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</si>
  <si>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</si>
  <si>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</si>
  <si>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</si>
  <si>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</si>
  <si>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</si>
  <si>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</si>
  <si>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</si>
  <si>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</si>
  <si>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</si>
  <si>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</si>
  <si>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</si>
  <si>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</si>
  <si>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</si>
  <si>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</si>
  <si>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</si>
  <si>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</si>
  <si>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</si>
  <si>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</si>
  <si>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</si>
  <si>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</si>
  <si>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</si>
  <si>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</si>
  <si>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</si>
  <si>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</si>
  <si>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</si>
  <si>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</si>
  <si>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</si>
  <si>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</si>
  <si>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</si>
  <si>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</si>
  <si>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</si>
  <si>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</si>
  <si>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</si>
  <si>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</si>
  <si>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</si>
  <si>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</si>
  <si>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</si>
  <si>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</si>
  <si>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</si>
  <si>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</si>
  <si>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</si>
  <si>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</si>
  <si>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</si>
  <si>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</si>
  <si>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</si>
  <si>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</si>
  <si>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</si>
  <si>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</si>
  <si>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</si>
  <si>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</si>
  <si>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</si>
  <si>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</si>
  <si>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</si>
  <si>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</si>
  <si>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</si>
  <si>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</si>
  <si>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</si>
  <si>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</si>
  <si>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</si>
  <si>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</si>
  <si>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</si>
  <si>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</si>
  <si>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</si>
  <si>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</si>
  <si>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</si>
  <si>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</si>
  <si>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</si>
  <si>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</si>
  <si>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</si>
  <si>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</si>
  <si>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</si>
  <si>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</si>
  <si>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</si>
  <si>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</si>
  <si>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</si>
  <si>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</si>
  <si>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</si>
  <si>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</si>
  <si>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</si>
  <si>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</si>
  <si>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</si>
  <si>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</si>
  <si>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</si>
  <si>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</si>
  <si>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</si>
  <si>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</si>
  <si>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</si>
  <si>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</si>
  <si>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</si>
  <si>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</si>
  <si>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</si>
  <si>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</si>
  <si>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</si>
  <si>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</si>
  <si>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</si>
  <si>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</si>
  <si>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</si>
  <si>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</si>
  <si>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</si>
  <si>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</si>
  <si>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</si>
  <si>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</si>
  <si>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</si>
  <si>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</si>
  <si>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</si>
  <si>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</si>
  <si>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</si>
  <si>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</si>
  <si>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</si>
  <si>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</si>
  <si>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</si>
  <si>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</si>
  <si>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</si>
  <si>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</si>
  <si>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</si>
  <si>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</si>
  <si>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</si>
  <si>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</si>
  <si>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</si>
  <si>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</si>
  <si>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</si>
  <si>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</si>
  <si>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</si>
  <si>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</si>
  <si>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</si>
  <si>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</si>
  <si>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</si>
  <si>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</si>
  <si>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</si>
  <si>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</si>
  <si>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</si>
  <si>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</si>
  <si>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</si>
  <si>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</si>
  <si>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</si>
  <si>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</si>
  <si>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</si>
  <si>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</si>
  <si>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</si>
  <si>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</si>
  <si>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</si>
  <si>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</si>
  <si>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</si>
  <si>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</si>
  <si>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</si>
  <si>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</si>
  <si>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</si>
  <si>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</si>
  <si>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</si>
  <si>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</si>
  <si>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</si>
  <si>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</si>
  <si>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</si>
  <si>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</si>
  <si>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</si>
  <si>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</si>
  <si>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</si>
  <si>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</si>
  <si>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</si>
  <si>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</si>
  <si>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</si>
  <si>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</si>
  <si>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</si>
  <si>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</si>
  <si>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</si>
  <si>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</si>
  <si>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</si>
  <si>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</si>
  <si>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</si>
  <si>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</si>
  <si>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</si>
  <si>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</si>
  <si>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</si>
  <si>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</si>
  <si>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</si>
  <si>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</si>
  <si>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</si>
  <si>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</si>
  <si>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</si>
  <si>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</si>
  <si>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</si>
  <si>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</si>
  <si>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</si>
  <si>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</si>
  <si>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</si>
  <si>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</si>
  <si>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</si>
  <si>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</si>
  <si>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</si>
  <si>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</si>
  <si>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</si>
  <si>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</si>
  <si>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</si>
  <si>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</si>
  <si>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</si>
  <si>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</si>
  <si>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</si>
  <si>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</si>
  <si>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</si>
  <si>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</si>
  <si>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</si>
  <si>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</si>
  <si>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</si>
  <si>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</si>
  <si>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</si>
  <si>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</si>
  <si>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</si>
  <si>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</si>
  <si>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</si>
  <si>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</si>
  <si>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</si>
  <si>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</si>
  <si>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</si>
  <si>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</si>
  <si>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</si>
  <si>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</si>
  <si>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</si>
  <si>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</si>
  <si>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</si>
  <si>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</si>
  <si>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</si>
  <si>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</si>
  <si>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</si>
  <si>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</si>
  <si>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</si>
  <si>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</si>
  <si>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</si>
  <si>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</si>
  <si>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</si>
  <si>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</si>
  <si>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</si>
  <si>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</si>
  <si>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</si>
  <si>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</si>
  <si>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</si>
  <si>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</si>
  <si>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</si>
  <si>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</si>
  <si>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</si>
  <si>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</si>
  <si>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</si>
  <si>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</si>
  <si>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</si>
  <si>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</si>
  <si>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</si>
  <si>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</si>
  <si>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</si>
  <si>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</si>
  <si>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</si>
  <si>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</si>
  <si>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</si>
  <si>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</si>
  <si>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</si>
  <si>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</si>
  <si>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</si>
  <si>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</si>
  <si>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</si>
  <si>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</si>
  <si>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</si>
  <si>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</si>
  <si>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</si>
  <si>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</si>
  <si>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</si>
  <si>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</si>
  <si>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</si>
  <si>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</si>
  <si>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</si>
  <si>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</si>
  <si>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</si>
  <si>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</si>
  <si>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</si>
  <si>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</si>
  <si>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</si>
  <si>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</si>
  <si>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</si>
  <si>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</si>
  <si>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</si>
  <si>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</si>
  <si>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</si>
  <si>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</si>
  <si>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</si>
  <si>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</si>
  <si>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</si>
  <si>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</si>
  <si>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</si>
  <si>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</si>
  <si>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</si>
  <si>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</si>
  <si>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</si>
  <si>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</si>
  <si>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</si>
  <si>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</si>
  <si>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</si>
  <si>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</si>
  <si>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</si>
  <si>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</si>
  <si>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</si>
  <si>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</si>
  <si>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</si>
  <si>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</si>
  <si>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</si>
  <si>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</si>
  <si>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</si>
  <si>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</si>
  <si>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</si>
  <si>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</si>
  <si>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</si>
  <si>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</si>
  <si>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</si>
  <si>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</si>
  <si>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</si>
  <si>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</si>
  <si>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</si>
  <si>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</si>
  <si>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</si>
  <si>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</si>
  <si>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</si>
  <si>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</si>
  <si>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</si>
  <si>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</si>
  <si>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</si>
  <si>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</si>
  <si>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</si>
  <si>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</si>
  <si>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</si>
  <si>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</si>
  <si>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</si>
  <si>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</si>
  <si>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</si>
  <si>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</si>
  <si>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</si>
  <si>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</si>
  <si>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</si>
  <si>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</si>
  <si>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</si>
  <si>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</si>
  <si>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</si>
  <si>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</si>
  <si>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</si>
  <si>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</si>
  <si>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</si>
  <si>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</si>
  <si>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</si>
  <si>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</si>
  <si>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</si>
  <si>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</si>
  <si>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</si>
  <si>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</si>
  <si>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</si>
  <si>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</si>
  <si>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</si>
  <si>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</si>
  <si>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</si>
  <si>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</si>
  <si>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</si>
  <si>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</si>
  <si>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</si>
  <si>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</si>
  <si>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</si>
  <si>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</si>
  <si>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</si>
  <si>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</si>
  <si>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</si>
  <si>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</si>
  <si>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</si>
  <si>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</si>
  <si>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</si>
  <si>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</si>
  <si>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</si>
  <si>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</si>
  <si>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</si>
  <si>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</si>
  <si>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</si>
  <si>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</si>
  <si>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</si>
  <si>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</si>
  <si>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</si>
  <si>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</si>
  <si>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</si>
  <si>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</si>
  <si>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</si>
  <si>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</si>
  <si>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</si>
  <si>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</si>
  <si>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</si>
  <si>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</si>
  <si>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</si>
  <si>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</si>
  <si>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</si>
  <si>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</si>
  <si>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</si>
  <si>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</si>
  <si>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</si>
  <si>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</si>
  <si>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</si>
  <si>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</si>
  <si>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</si>
  <si>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</si>
  <si>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</si>
  <si>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</si>
  <si>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</si>
  <si>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</si>
  <si>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</si>
  <si>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</si>
  <si>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</si>
  <si>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</si>
  <si>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</si>
  <si>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</si>
  <si>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</si>
  <si>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</si>
  <si>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</si>
  <si>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</si>
  <si>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</si>
  <si>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</si>
  <si>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</si>
  <si>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</si>
  <si>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</si>
  <si>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</si>
  <si>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</si>
  <si>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</si>
  <si>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</si>
  <si>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</si>
  <si>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</si>
  <si>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</si>
  <si>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</si>
  <si>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</si>
  <si>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</si>
  <si>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</si>
  <si>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</si>
  <si>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</si>
  <si>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</si>
  <si>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</si>
  <si>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</si>
  <si>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</si>
  <si>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</si>
  <si>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</si>
  <si>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</si>
  <si>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</si>
  <si>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</si>
  <si>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</si>
  <si>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</si>
  <si>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</si>
  <si>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</si>
  <si>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</si>
  <si>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</si>
  <si>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</si>
  <si>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</si>
  <si>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</si>
  <si>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</si>
  <si>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</si>
  <si>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</si>
  <si>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</si>
  <si>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</si>
  <si>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</si>
  <si>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</si>
  <si>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</si>
  <si>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</si>
  <si>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</si>
  <si>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</si>
  <si>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</si>
  <si>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</si>
  <si>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</si>
  <si>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</si>
  <si>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</si>
  <si>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</si>
  <si>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</si>
  <si>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</si>
  <si>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</si>
  <si>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</si>
  <si>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</si>
  <si>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</si>
  <si>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</si>
  <si>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</si>
  <si>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</si>
  <si>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</si>
  <si>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</si>
  <si>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</si>
  <si>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</si>
  <si>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</si>
  <si>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</si>
  <si>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</si>
  <si>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</si>
  <si>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</si>
  <si>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</si>
  <si>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</si>
  <si>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</si>
  <si>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</si>
  <si>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</si>
  <si>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</si>
  <si>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</si>
  <si>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</si>
  <si>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</si>
  <si>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</si>
  <si>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</si>
  <si>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</si>
  <si>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</si>
  <si>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</si>
  <si>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</si>
  <si>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</si>
  <si>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</si>
  <si>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</si>
  <si>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</si>
  <si>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</si>
  <si>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</si>
  <si>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</si>
  <si>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</si>
  <si>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</si>
  <si>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</si>
  <si>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</si>
  <si>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</si>
  <si>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</si>
  <si>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</si>
  <si>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</si>
  <si>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</si>
  <si>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</si>
  <si>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</si>
  <si>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</si>
  <si>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</si>
  <si>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</si>
  <si>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</si>
  <si>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</si>
  <si>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</si>
  <si>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</si>
  <si>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</si>
  <si>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</si>
  <si>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</si>
  <si>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</si>
  <si>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</si>
  <si>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</si>
  <si>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</si>
  <si>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</si>
  <si>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</si>
  <si>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</si>
  <si>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</si>
  <si>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</si>
  <si>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</si>
  <si>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</si>
  <si>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</si>
  <si>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</si>
  <si>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</si>
  <si>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</si>
  <si>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</si>
  <si>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</si>
  <si>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</si>
  <si>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</si>
  <si>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</si>
  <si>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</si>
  <si>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</si>
  <si>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</si>
  <si>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</si>
  <si>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</si>
  <si>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</si>
  <si>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</si>
  <si>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</si>
  <si>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</si>
  <si>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</si>
  <si>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</si>
  <si>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</si>
  <si>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</si>
  <si>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</si>
  <si>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</si>
  <si>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</si>
  <si>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</si>
  <si>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</si>
  <si>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</si>
  <si>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</si>
  <si>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</si>
  <si>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</si>
  <si>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</si>
  <si>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</si>
  <si>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</si>
  <si>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</si>
  <si>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</si>
  <si>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</si>
  <si>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</si>
  <si>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</si>
  <si>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</si>
  <si>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</si>
  <si>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</si>
  <si>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</si>
  <si>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</si>
  <si>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</si>
  <si>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</si>
  <si>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</si>
  <si>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</si>
  <si>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</si>
  <si>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</si>
  <si>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</si>
  <si>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</si>
  <si>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</si>
  <si>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</si>
  <si>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</si>
  <si>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</si>
  <si>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</si>
  <si>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</si>
  <si>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</si>
  <si>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</si>
  <si>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</si>
  <si>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</si>
  <si>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</si>
  <si>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</si>
  <si>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</si>
  <si>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</si>
  <si>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</si>
  <si>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</si>
  <si>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</si>
  <si>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</si>
  <si>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</si>
  <si>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</si>
  <si>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</si>
  <si>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</si>
  <si>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</si>
  <si>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</si>
  <si>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</si>
  <si>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</si>
  <si>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</si>
  <si>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</si>
  <si>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</si>
  <si>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</si>
  <si>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</si>
  <si>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</si>
  <si>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</si>
  <si>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</si>
  <si>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</si>
  <si>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</si>
  <si>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</si>
  <si>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</si>
  <si>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</si>
  <si>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</si>
  <si>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</si>
  <si>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</si>
  <si>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</si>
  <si>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</si>
  <si>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</si>
  <si>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</si>
  <si>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</si>
  <si>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</si>
  <si>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</si>
  <si>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</si>
  <si>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</si>
  <si>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</si>
  <si>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</si>
  <si>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</si>
  <si>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</si>
  <si>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</si>
  <si>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</si>
  <si>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</si>
  <si>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</si>
  <si>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</si>
  <si>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</si>
  <si>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</si>
  <si>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</si>
  <si>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</si>
  <si>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</si>
  <si>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</si>
  <si>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</si>
  <si>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</si>
  <si>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</si>
  <si>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</si>
  <si>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</si>
  <si>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</si>
  <si>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</si>
  <si>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</si>
  <si>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</si>
  <si>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</si>
  <si>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</si>
  <si>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</si>
  <si>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</si>
  <si>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</si>
  <si>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</si>
  <si>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</si>
  <si>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</si>
  <si>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</si>
  <si>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</si>
  <si>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</si>
  <si>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</si>
  <si>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</si>
  <si>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</si>
  <si>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</si>
  <si>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</si>
  <si>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</si>
  <si>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</si>
  <si>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</si>
  <si>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</si>
  <si>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</si>
  <si>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</si>
  <si>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</si>
  <si>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</si>
  <si>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</si>
  <si>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</si>
  <si>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</si>
  <si>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</si>
  <si>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</si>
  <si>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</si>
  <si>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</si>
  <si>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</si>
  <si>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</si>
  <si>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</si>
  <si>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</si>
  <si>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</si>
  <si>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</si>
  <si>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</si>
  <si>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</si>
  <si>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</si>
  <si>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</si>
  <si>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</si>
  <si>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</si>
  <si>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</si>
  <si>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</si>
  <si>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</si>
  <si>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</si>
  <si>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</si>
  <si>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</si>
  <si>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</si>
  <si>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</si>
  <si>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</si>
  <si>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</si>
  <si>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</si>
  <si>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</si>
  <si>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</si>
  <si>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</si>
  <si>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</si>
  <si>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</si>
  <si>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</si>
  <si>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</si>
  <si>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</si>
  <si>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</si>
  <si>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</si>
  <si>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</si>
  <si>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</si>
  <si>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</si>
  <si>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</si>
  <si>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</si>
  <si>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</si>
  <si>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</si>
  <si>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</si>
  <si>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</si>
  <si>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</si>
  <si>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</si>
  <si>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</si>
  <si>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</si>
  <si>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</si>
  <si>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</si>
  <si>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</si>
  <si>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</si>
  <si>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</si>
  <si>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</si>
  <si>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</si>
  <si>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</si>
  <si>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</si>
  <si>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</si>
  <si>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</si>
  <si>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</si>
  <si>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</si>
  <si>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</si>
  <si>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</si>
  <si>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</si>
  <si>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</si>
  <si>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</si>
  <si>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</si>
  <si>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</si>
  <si>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</si>
  <si>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</si>
  <si>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</si>
  <si>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</si>
  <si>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</si>
  <si>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</si>
  <si>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</si>
  <si>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</si>
  <si>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</si>
  <si>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</si>
  <si>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</si>
  <si>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</si>
  <si>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</si>
  <si>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</si>
  <si>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</si>
  <si>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</si>
  <si>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</si>
  <si>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</si>
  <si>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</si>
  <si>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</si>
  <si>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</si>
  <si>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</si>
  <si>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</si>
  <si>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</si>
  <si>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</si>
  <si>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</si>
  <si>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</si>
  <si>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</si>
  <si>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</si>
  <si>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</si>
  <si>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</si>
  <si>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</si>
  <si>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</si>
  <si>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</si>
  <si>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</si>
  <si>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</si>
  <si>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</si>
  <si>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</si>
  <si>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</si>
  <si>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</si>
  <si>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</si>
  <si>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</si>
  <si>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</si>
  <si>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</si>
  <si>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</si>
  <si>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</si>
  <si>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</si>
  <si>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</si>
  <si>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</si>
  <si>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</si>
  <si>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</si>
  <si>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</si>
  <si>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</si>
  <si>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</si>
  <si>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</si>
  <si>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</si>
  <si>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</si>
  <si>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</si>
  <si>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</si>
  <si>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</si>
  <si>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</si>
  <si>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</si>
  <si>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</si>
  <si>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</si>
  <si>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</si>
  <si>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</si>
  <si>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</si>
  <si>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</si>
  <si>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</si>
  <si>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</si>
  <si>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</si>
  <si>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</si>
  <si>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</si>
  <si>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</si>
  <si>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</si>
  <si>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</si>
  <si>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</si>
  <si>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</si>
  <si>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</si>
  <si>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</si>
  <si>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</si>
  <si>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</si>
  <si>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</si>
  <si>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</si>
  <si>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</si>
  <si>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</si>
  <si>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</si>
  <si>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</si>
  <si>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</si>
  <si>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</si>
  <si>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</si>
  <si>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</si>
  <si>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</si>
  <si>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</si>
  <si>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</si>
  <si>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</si>
  <si>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</si>
  <si>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</si>
  <si>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</si>
  <si>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</si>
  <si>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</si>
  <si>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</si>
  <si>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</si>
  <si>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</si>
  <si>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</si>
  <si>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</si>
  <si>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</si>
  <si>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</si>
  <si>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</si>
  <si>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</si>
  <si>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</si>
  <si>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</si>
  <si>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</si>
  <si>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</si>
  <si>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</si>
  <si>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</si>
  <si>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</si>
  <si>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</si>
  <si>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</si>
  <si>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</si>
  <si>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</si>
  <si>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</si>
  <si>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</si>
  <si>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</si>
  <si>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</si>
  <si>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</si>
  <si>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</si>
  <si>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</si>
  <si>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</si>
  <si>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</si>
  <si>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</si>
  <si>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</si>
  <si>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</si>
  <si>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</si>
  <si>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</si>
  <si>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</si>
  <si>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</si>
  <si>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</si>
  <si>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</si>
  <si>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</si>
  <si>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</si>
  <si>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</si>
  <si>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</si>
  <si>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</si>
  <si>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</si>
  <si>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</si>
  <si>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</si>
  <si>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</si>
  <si>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</si>
  <si>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</si>
  <si>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</si>
  <si>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</si>
  <si>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</si>
  <si>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</si>
  <si>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</si>
  <si>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</si>
  <si>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</si>
  <si>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</si>
  <si>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</si>
  <si>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</si>
  <si>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</si>
  <si>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</si>
  <si>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</si>
  <si>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</si>
  <si>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</si>
  <si>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</si>
  <si>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</si>
  <si>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</si>
  <si>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</si>
  <si>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</si>
  <si>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</si>
  <si>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</si>
  <si>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</si>
  <si>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</si>
  <si>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</si>
  <si>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</si>
  <si>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</si>
  <si>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</si>
  <si>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</si>
  <si>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</si>
  <si>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</si>
  <si>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</si>
  <si>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</si>
  <si>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</si>
  <si>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</si>
  <si>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</si>
  <si>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</si>
  <si>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</si>
  <si>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</si>
  <si>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</si>
  <si>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</si>
  <si>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</si>
  <si>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</si>
  <si>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</si>
  <si>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</si>
  <si>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</si>
  <si>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</si>
  <si>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</si>
  <si>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</si>
  <si>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</si>
  <si>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</si>
  <si>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</si>
  <si>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</si>
  <si>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</si>
  <si>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</si>
  <si>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</si>
  <si>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</si>
  <si>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</si>
  <si>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</si>
  <si>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</si>
  <si>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</si>
  <si>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</si>
  <si>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</si>
  <si>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</si>
  <si>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</si>
  <si>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</si>
  <si>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</si>
  <si>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</si>
  <si>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</si>
  <si>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</si>
  <si>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</si>
  <si>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</si>
  <si>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</si>
  <si>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</si>
  <si>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</si>
  <si>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</si>
  <si>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</si>
  <si>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</si>
  <si>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</si>
  <si>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</si>
  <si>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</si>
  <si>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</si>
  <si>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</si>
  <si>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</si>
  <si>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</si>
  <si>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</si>
  <si>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</si>
  <si>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</si>
  <si>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</si>
  <si>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</si>
  <si>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</si>
  <si>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</si>
  <si>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</si>
  <si>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</si>
  <si>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</si>
  <si>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</si>
  <si>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</si>
  <si>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</si>
  <si>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</si>
  <si>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</si>
  <si>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</si>
  <si>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</si>
  <si>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</si>
  <si>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</si>
  <si>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</si>
  <si>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</si>
  <si>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</si>
  <si>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</si>
  <si>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</si>
  <si>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</si>
  <si>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</si>
  <si>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</si>
  <si>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</si>
  <si>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</si>
  <si>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</si>
  <si>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</si>
  <si>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</si>
  <si>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</si>
  <si>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</si>
  <si>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</si>
  <si>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</si>
  <si>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</si>
  <si>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</si>
  <si>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</si>
  <si>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</si>
  <si>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</si>
  <si>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</si>
  <si>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</si>
  <si>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</si>
  <si>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</si>
  <si>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</si>
  <si>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</si>
  <si>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</si>
  <si>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</si>
  <si>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</si>
  <si>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</si>
  <si>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</si>
  <si>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</si>
  <si>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</si>
  <si>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</si>
  <si>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</si>
  <si>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</si>
  <si>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</si>
  <si>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</si>
  <si>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</si>
  <si>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</si>
  <si>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</si>
  <si>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</si>
  <si>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</si>
  <si>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</si>
  <si>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</si>
  <si>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</si>
  <si>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</si>
  <si>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</si>
  <si>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</si>
  <si>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</si>
  <si>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</si>
  <si>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</si>
  <si>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</si>
  <si>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</si>
  <si>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</si>
  <si>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</si>
  <si>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</si>
  <si>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</si>
  <si>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</si>
  <si>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</si>
  <si>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</si>
  <si>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</si>
  <si>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</si>
  <si>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</si>
  <si>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</si>
  <si>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</si>
  <si>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</si>
  <si>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</si>
  <si>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</si>
  <si>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</si>
  <si>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</si>
  <si>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</si>
  <si>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</si>
  <si>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</si>
  <si>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</si>
  <si>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</si>
  <si>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</si>
  <si>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</si>
  <si>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</si>
  <si>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</si>
  <si>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</si>
  <si>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</si>
  <si>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</si>
  <si>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</si>
  <si>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</si>
  <si>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</si>
  <si>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</si>
  <si>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</si>
  <si>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</si>
  <si>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</si>
  <si>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</si>
  <si>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</si>
  <si>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</si>
  <si>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</si>
  <si>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</si>
  <si>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</si>
  <si>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</si>
  <si>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</si>
  <si>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</si>
  <si>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</si>
  <si>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</si>
  <si>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</si>
  <si>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</si>
  <si>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</si>
  <si>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</si>
  <si>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</si>
  <si>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</si>
  <si>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</si>
  <si>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</si>
  <si>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</si>
  <si>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</si>
  <si>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</si>
  <si>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</si>
  <si>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</si>
  <si>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</si>
  <si>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</si>
  <si>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</si>
  <si>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</si>
  <si>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</si>
  <si>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</si>
  <si>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</si>
  <si>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</si>
  <si>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</si>
  <si>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</si>
  <si>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</si>
  <si>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</si>
  <si>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</si>
  <si>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</si>
  <si>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</si>
  <si>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</si>
  <si>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</si>
  <si>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</si>
  <si>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</si>
  <si>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</si>
  <si>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</si>
  <si>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</si>
  <si>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</si>
  <si>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</si>
  <si>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</si>
  <si>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</si>
  <si>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</si>
  <si>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</si>
  <si>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</si>
  <si>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</si>
  <si>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</si>
  <si>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</si>
  <si>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</si>
  <si>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</si>
  <si>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</si>
  <si>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</si>
  <si>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</si>
  <si>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</si>
  <si>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</si>
  <si>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</si>
  <si>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</si>
  <si>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</si>
  <si>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</si>
  <si>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</si>
  <si>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</si>
  <si>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</si>
  <si>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</si>
  <si>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</si>
  <si>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</si>
  <si>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</si>
  <si>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</si>
  <si>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</si>
  <si>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</si>
  <si>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</si>
  <si>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</si>
  <si>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</si>
  <si>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</si>
  <si>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</si>
  <si>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</si>
  <si>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</si>
  <si>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</si>
  <si>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</si>
  <si>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</si>
  <si>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</si>
  <si>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</si>
  <si>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</si>
  <si>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</si>
  <si>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</si>
  <si>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</si>
  <si>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</si>
  <si>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</si>
  <si>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</si>
  <si>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</si>
  <si>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</si>
  <si>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</si>
  <si>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</si>
  <si>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</si>
  <si>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</si>
  <si>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</si>
  <si>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</si>
  <si>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</si>
  <si>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</si>
  <si>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</si>
  <si>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</si>
  <si>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</si>
  <si>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</si>
  <si>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</si>
  <si>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</si>
  <si>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</si>
  <si>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</si>
  <si>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</si>
  <si>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</si>
  <si>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</si>
  <si>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</si>
  <si>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</si>
  <si>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</si>
  <si>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</si>
  <si>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</si>
  <si>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</si>
  <si>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</si>
  <si>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</si>
  <si>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</si>
  <si>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</si>
  <si>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</si>
  <si>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</si>
  <si>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</si>
  <si>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</si>
  <si>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</si>
  <si>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</si>
  <si>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</si>
  <si>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</si>
  <si>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</si>
  <si>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</si>
  <si>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</si>
  <si>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</si>
  <si>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</si>
  <si>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</si>
  <si>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</si>
  <si>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</si>
  <si>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</si>
  <si>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</si>
  <si>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</si>
  <si>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</si>
  <si>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</si>
  <si>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</si>
  <si>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</si>
  <si>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</si>
  <si>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</si>
  <si>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</si>
  <si>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</si>
  <si>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</si>
  <si>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</si>
  <si>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</si>
  <si>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</si>
  <si>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</si>
  <si>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</si>
  <si>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</si>
  <si>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</si>
  <si>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</si>
  <si>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</si>
  <si>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</si>
  <si>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</si>
  <si>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</si>
  <si>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</si>
  <si>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</si>
  <si>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</si>
  <si>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</si>
  <si>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</si>
  <si>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</si>
  <si>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</si>
  <si>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</si>
  <si>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</si>
  <si>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</si>
  <si>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</si>
  <si>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</si>
  <si>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</si>
  <si>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</si>
  <si>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</si>
  <si>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</si>
  <si>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</si>
  <si>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</si>
  <si>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</si>
  <si>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</si>
  <si>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</si>
  <si>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</si>
  <si>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</si>
  <si>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</si>
  <si>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</si>
  <si>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</si>
  <si>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</si>
  <si>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</si>
  <si>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</si>
  <si>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</si>
  <si>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</si>
  <si>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</si>
  <si>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</si>
  <si>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</si>
  <si>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</si>
  <si>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</si>
  <si>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</si>
  <si>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</si>
  <si>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</si>
  <si>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</si>
  <si>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</si>
  <si>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</si>
  <si>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</si>
  <si>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</si>
  <si>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</si>
  <si>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</si>
  <si>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</si>
  <si>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</si>
  <si>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</si>
  <si>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</si>
  <si>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</si>
  <si>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</si>
  <si>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</si>
  <si>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</si>
  <si>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</si>
  <si>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</si>
  <si>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</si>
  <si>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</si>
  <si>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</si>
  <si>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</si>
  <si>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</si>
  <si>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</si>
  <si>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</si>
  <si>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</si>
  <si>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</si>
  <si>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</si>
  <si>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</si>
  <si>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</si>
  <si>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</si>
  <si>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</si>
  <si>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</si>
  <si>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</si>
  <si>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</si>
  <si>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</si>
  <si>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</si>
  <si>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</si>
  <si>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</si>
  <si>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</si>
  <si>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</si>
  <si>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</si>
  <si>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</si>
  <si>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</si>
  <si>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</si>
  <si>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</si>
  <si>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</si>
  <si>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</si>
  <si>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</si>
  <si>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</si>
  <si>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</si>
  <si>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</si>
  <si>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</si>
  <si>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</si>
  <si>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</si>
  <si>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</si>
  <si>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</si>
  <si>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</si>
  <si>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</si>
  <si>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</si>
  <si>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</si>
  <si>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</si>
  <si>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</si>
  <si>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</si>
  <si>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</si>
  <si>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</si>
  <si>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</si>
  <si>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</si>
  <si>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</si>
  <si>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</si>
  <si>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</si>
  <si>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</si>
  <si>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</si>
  <si>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</si>
  <si>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</si>
  <si>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</si>
  <si>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</si>
  <si>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</si>
  <si>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</si>
  <si>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</si>
  <si>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</si>
  <si>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</si>
  <si>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</si>
  <si>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</si>
  <si>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</si>
  <si>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</si>
  <si>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</si>
  <si>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</si>
  <si>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</si>
  <si>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</si>
  <si>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</si>
  <si>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</si>
  <si>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</si>
  <si>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</si>
  <si>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</si>
  <si>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</si>
  <si>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</si>
  <si>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</si>
  <si>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</si>
  <si>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</si>
  <si>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</si>
  <si>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</si>
  <si>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</si>
  <si>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</si>
  <si>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</si>
  <si>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</si>
  <si>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</si>
  <si>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</si>
  <si>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</si>
  <si>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</si>
  <si>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</si>
  <si>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</si>
  <si>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</si>
  <si>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</si>
  <si>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</si>
  <si>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</si>
  <si>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</si>
  <si>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</si>
  <si>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</si>
  <si>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</si>
  <si>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</si>
  <si>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</si>
  <si>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</si>
  <si>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</si>
  <si>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</si>
  <si>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</si>
  <si>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</si>
  <si>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</si>
  <si>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</si>
  <si>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</si>
  <si>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</si>
  <si>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</si>
  <si>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</si>
  <si>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</si>
  <si>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</si>
  <si>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</si>
  <si>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</si>
  <si>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</si>
  <si>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</si>
  <si>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</si>
  <si>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</si>
  <si>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</si>
  <si>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</si>
  <si>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</si>
  <si>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</si>
  <si>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</si>
  <si>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</si>
  <si>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</si>
  <si>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</si>
  <si>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</si>
  <si>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</si>
  <si>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</si>
  <si>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</si>
  <si>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</si>
  <si>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</si>
  <si>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</si>
  <si>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</si>
  <si>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</si>
  <si>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</si>
  <si>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</si>
  <si>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</si>
  <si>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</si>
  <si>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</si>
  <si>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</si>
  <si>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</si>
  <si>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</si>
  <si>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</si>
  <si>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</si>
  <si>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</si>
  <si>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</si>
  <si>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</si>
  <si>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</si>
  <si>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</si>
  <si>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</si>
  <si>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</si>
  <si>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</si>
  <si>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</si>
  <si>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</si>
  <si>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</si>
  <si>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</si>
  <si>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</si>
  <si>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</si>
  <si>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</si>
  <si>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</si>
  <si>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</si>
  <si>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</si>
  <si>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</si>
  <si>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</si>
  <si>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</si>
  <si>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</si>
  <si>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</si>
  <si>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</si>
  <si>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</si>
  <si>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</si>
  <si>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</si>
  <si>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</si>
  <si>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</si>
  <si>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</si>
  <si>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</si>
  <si>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</si>
  <si>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</si>
  <si>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</si>
  <si>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</si>
  <si>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</si>
  <si>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</si>
  <si>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</si>
  <si>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</si>
  <si>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</si>
  <si>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</si>
  <si>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</si>
  <si>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</si>
  <si>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</si>
  <si>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</si>
  <si>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</si>
  <si>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</si>
  <si>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</si>
  <si>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</si>
  <si>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</si>
  <si>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</si>
  <si>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</si>
  <si>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</si>
  <si>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</si>
  <si>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</si>
  <si>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</si>
  <si>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</si>
  <si>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</si>
  <si>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</si>
  <si>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</si>
  <si>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</si>
  <si>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</si>
  <si>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</si>
  <si>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</si>
  <si>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</si>
  <si>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</si>
  <si>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</si>
  <si>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</si>
  <si>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</si>
  <si>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</si>
  <si>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</si>
  <si>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</si>
  <si>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</si>
  <si>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</si>
  <si>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</si>
  <si>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</si>
  <si>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</si>
  <si>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</si>
  <si>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</si>
  <si>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</si>
  <si>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</si>
  <si>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</si>
  <si>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</si>
  <si>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</si>
  <si>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</si>
  <si>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</si>
  <si>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</si>
  <si>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</si>
  <si>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</si>
  <si>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</si>
  <si>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</si>
  <si>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</si>
  <si>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</si>
  <si>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</si>
  <si>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</si>
  <si>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</si>
  <si>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</si>
  <si>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</si>
  <si>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</si>
  <si>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</si>
  <si>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</si>
  <si>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</si>
  <si>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</si>
  <si>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</si>
  <si>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</si>
  <si>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</si>
  <si>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</si>
  <si>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</si>
  <si>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</si>
  <si>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</si>
  <si>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</si>
  <si>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</si>
  <si>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</si>
  <si>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</si>
  <si>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</si>
  <si>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</si>
  <si>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</si>
  <si>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</si>
  <si>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</si>
  <si>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</si>
  <si>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</si>
  <si>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</si>
  <si>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</si>
  <si>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</si>
  <si>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</si>
  <si>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</si>
  <si>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</si>
  <si>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</si>
  <si>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</si>
  <si>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</si>
  <si>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</si>
  <si>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</si>
  <si>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</si>
  <si>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</si>
  <si>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</si>
  <si>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</si>
  <si>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</si>
  <si>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</si>
  <si>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</si>
  <si>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</si>
  <si>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</si>
  <si>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</si>
  <si>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</si>
  <si>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</si>
  <si>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</si>
  <si>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</si>
  <si>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</si>
  <si>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</si>
  <si>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</si>
  <si>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</si>
  <si>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</si>
  <si>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</si>
  <si>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</si>
  <si>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</si>
  <si>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</si>
  <si>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</si>
  <si>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</si>
  <si>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</si>
  <si>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</si>
  <si>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</si>
  <si>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</si>
  <si>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</si>
  <si>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</si>
  <si>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</si>
  <si>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</si>
  <si>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</si>
  <si>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</si>
  <si>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</si>
  <si>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</si>
  <si>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</si>
  <si>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</si>
  <si>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</si>
  <si>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</si>
  <si>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</si>
  <si>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</si>
  <si>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</si>
  <si>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</si>
  <si>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</si>
  <si>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</si>
  <si>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</si>
  <si>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</si>
  <si>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</si>
  <si>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</si>
  <si>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</si>
  <si>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</si>
  <si>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</si>
  <si>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</si>
  <si>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</si>
  <si>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</si>
  <si>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</si>
  <si>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</si>
  <si>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</si>
  <si>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</si>
  <si>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</si>
  <si>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</si>
  <si>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</si>
  <si>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</si>
  <si>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</si>
  <si>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</si>
  <si>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</si>
  <si>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</si>
  <si>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</si>
  <si>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</si>
  <si>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</si>
  <si>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</si>
  <si>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</si>
  <si>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</si>
  <si>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</si>
  <si>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</si>
  <si>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</si>
  <si>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</si>
  <si>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</si>
  <si>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</si>
  <si>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</si>
  <si>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</si>
  <si>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</si>
  <si>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</si>
  <si>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</si>
  <si>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</si>
  <si>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</si>
  <si>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</si>
  <si>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</si>
  <si>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</si>
  <si>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</si>
  <si>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</si>
  <si>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</si>
  <si>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</si>
  <si>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</si>
  <si>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</si>
  <si>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</si>
  <si>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</si>
  <si>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</si>
  <si>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</si>
  <si>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</si>
  <si>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</si>
  <si>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</si>
  <si>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</si>
  <si>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</si>
  <si>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</si>
  <si>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</si>
  <si>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</si>
  <si>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</si>
  <si>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</si>
  <si>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</si>
  <si>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</si>
  <si>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</si>
  <si>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</si>
  <si>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</si>
  <si>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</si>
  <si>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</si>
  <si>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</si>
  <si>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</si>
  <si>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</si>
  <si>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</si>
  <si>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</si>
  <si>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</si>
  <si>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</si>
  <si>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</si>
  <si>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</si>
  <si>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</si>
  <si>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</si>
  <si>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</si>
  <si>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</si>
  <si>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</si>
  <si>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</si>
  <si>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</si>
  <si>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</si>
  <si>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</si>
  <si>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</si>
  <si>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</si>
  <si>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</si>
  <si>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</si>
  <si>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</si>
  <si>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</si>
  <si>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</si>
  <si>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</si>
  <si>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</si>
  <si>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</si>
  <si>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</si>
  <si>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</si>
  <si>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</si>
  <si>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</si>
  <si>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</si>
  <si>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</si>
  <si>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</si>
  <si>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</si>
  <si>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</si>
  <si>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</si>
  <si>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</si>
  <si>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</si>
  <si>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</si>
  <si>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</si>
  <si>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</si>
  <si>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</si>
  <si>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</si>
  <si>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</si>
  <si>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</si>
  <si>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</si>
  <si>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</si>
  <si>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</si>
  <si>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</si>
  <si>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</si>
  <si>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</si>
  <si>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</si>
  <si>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</si>
  <si>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</si>
  <si>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</si>
  <si>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</si>
  <si>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</si>
  <si>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</si>
  <si>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</si>
  <si>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</si>
  <si>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</si>
  <si>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</si>
  <si>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</si>
  <si>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</si>
  <si>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</si>
  <si>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</si>
  <si>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</si>
  <si>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</si>
  <si>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</si>
  <si>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</si>
  <si>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</si>
  <si>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</si>
  <si>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</si>
  <si>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</si>
  <si>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</si>
  <si>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</si>
  <si>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</si>
  <si>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</si>
  <si>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</si>
  <si>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</si>
  <si>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</si>
  <si>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</si>
  <si>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</si>
  <si>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</si>
  <si>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</si>
  <si>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</si>
  <si>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</si>
  <si>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</si>
  <si>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</si>
  <si>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</si>
  <si>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</si>
  <si>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</si>
  <si>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</si>
  <si>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</si>
  <si>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</si>
  <si>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</si>
  <si>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</si>
  <si>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</si>
  <si>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</si>
  <si>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</si>
  <si>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</si>
  <si>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</si>
  <si>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</si>
  <si>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</si>
  <si>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</si>
  <si>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</si>
  <si>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</si>
  <si>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</si>
  <si>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</si>
  <si>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</si>
  <si>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</si>
  <si>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</si>
  <si>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</si>
  <si>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</si>
  <si>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</si>
  <si>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</si>
  <si>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</si>
  <si>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</si>
  <si>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</si>
  <si>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</si>
  <si>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</si>
  <si>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</si>
  <si>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</si>
  <si>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</si>
  <si>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</si>
  <si>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</si>
  <si>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</si>
  <si>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</si>
  <si>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</si>
  <si>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</si>
  <si>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</si>
  <si>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</si>
  <si>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</si>
  <si>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</si>
  <si>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</si>
  <si>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</si>
  <si>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</si>
  <si>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</si>
  <si>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</si>
  <si>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</si>
  <si>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</si>
  <si>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</si>
  <si>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</si>
  <si>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</si>
  <si>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</si>
  <si>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</si>
  <si>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</si>
  <si>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</si>
  <si>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</si>
  <si>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</si>
  <si>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</si>
  <si>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</si>
  <si>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</si>
  <si>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</si>
  <si>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</si>
  <si>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</si>
  <si>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</si>
  <si>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</si>
  <si>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</si>
  <si>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</si>
  <si>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</si>
  <si>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</si>
  <si>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</si>
  <si>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</si>
  <si>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</si>
  <si>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</si>
  <si>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</si>
  <si>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</si>
  <si>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</si>
  <si>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</si>
  <si>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</si>
  <si>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</si>
  <si>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</si>
  <si>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</si>
  <si>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</si>
  <si>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</si>
  <si>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</si>
  <si>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</si>
  <si>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</si>
  <si>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</si>
  <si>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</si>
  <si>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</si>
  <si>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</si>
  <si>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</si>
  <si>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</si>
  <si>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</si>
  <si>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</si>
  <si>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</si>
  <si>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</si>
  <si>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</si>
  <si>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</si>
  <si>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</si>
  <si>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</si>
  <si>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</si>
  <si>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</si>
  <si>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</si>
  <si>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</si>
  <si>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</si>
  <si>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</si>
  <si>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</si>
  <si>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</si>
  <si>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</si>
  <si>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</si>
  <si>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</si>
  <si>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</si>
  <si>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</si>
  <si>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</si>
  <si>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</si>
  <si>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</si>
  <si>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</si>
  <si>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</si>
  <si>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</si>
  <si>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</si>
  <si>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</si>
  <si>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</si>
  <si>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</si>
  <si>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</si>
  <si>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</si>
  <si>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</si>
  <si>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</si>
  <si>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</si>
  <si>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</si>
  <si>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</si>
  <si>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</si>
  <si>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</si>
  <si>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</si>
  <si>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</si>
  <si>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</si>
  <si>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</si>
  <si>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</si>
  <si>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</si>
  <si>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</si>
  <si>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</si>
  <si>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</si>
  <si>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</si>
  <si>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</si>
  <si>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</si>
  <si>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</si>
  <si>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</si>
  <si>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</si>
  <si>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</si>
  <si>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</si>
  <si>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</si>
  <si>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</si>
  <si>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</si>
  <si>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</si>
  <si>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</si>
  <si>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</si>
  <si>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</si>
  <si>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</si>
  <si>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</si>
  <si>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</si>
  <si>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</si>
  <si>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</si>
  <si>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</si>
  <si>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</si>
  <si>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</si>
  <si>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</si>
  <si>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</si>
  <si>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</si>
  <si>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</si>
  <si>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</si>
  <si>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</si>
  <si>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</si>
  <si>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</si>
  <si>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</si>
  <si>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</si>
  <si>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</si>
  <si>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</si>
  <si>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</si>
  <si>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</si>
  <si>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</si>
  <si>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</si>
  <si>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</si>
  <si>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</si>
  <si>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</si>
  <si>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</si>
  <si>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</si>
  <si>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</si>
  <si>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</si>
  <si>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</si>
  <si>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</si>
  <si>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</si>
  <si>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</si>
  <si>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</si>
  <si>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</si>
  <si>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</si>
  <si>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</si>
  <si>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</si>
  <si>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</si>
  <si>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</si>
  <si>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</si>
  <si>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</si>
  <si>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</si>
  <si>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</si>
  <si>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</si>
  <si>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</si>
  <si>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</si>
  <si>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</si>
  <si>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</si>
  <si>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</si>
  <si>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</si>
  <si>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</si>
  <si>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</si>
  <si>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</si>
  <si>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</si>
  <si>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</si>
  <si>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</si>
  <si>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</si>
  <si>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</si>
  <si>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</si>
  <si>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</si>
  <si>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</si>
  <si>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</si>
  <si>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</si>
  <si>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</si>
  <si>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</si>
  <si>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</si>
  <si>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</si>
  <si>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</si>
  <si>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</si>
  <si>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</si>
  <si>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</si>
  <si>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</si>
  <si>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</si>
  <si>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</si>
  <si>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</si>
  <si>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</si>
  <si>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</si>
  <si>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</si>
  <si>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</si>
  <si>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</si>
  <si>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</si>
  <si>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</si>
  <si>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</si>
  <si>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</si>
  <si>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</si>
  <si>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</si>
  <si>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</si>
  <si>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</si>
  <si>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</si>
  <si>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</si>
  <si>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</si>
  <si>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</si>
  <si>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</si>
  <si>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</si>
  <si>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</si>
  <si>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</si>
  <si>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</si>
  <si>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</si>
  <si>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</si>
  <si>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</si>
  <si>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</si>
  <si>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</si>
  <si>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</si>
  <si>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</si>
  <si>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</si>
  <si>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</si>
  <si>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</si>
  <si>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</si>
  <si>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</si>
  <si>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</si>
  <si>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</si>
  <si>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</si>
  <si>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</si>
  <si>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</si>
  <si>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</si>
  <si>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</si>
  <si>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</si>
  <si>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</si>
  <si>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</si>
  <si>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</si>
  <si>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</si>
  <si>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</si>
  <si>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</si>
  <si>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</si>
  <si>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</si>
  <si>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</si>
  <si>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</si>
  <si>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</si>
  <si>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</si>
  <si>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</si>
  <si>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</si>
  <si>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</si>
  <si>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</si>
  <si>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</si>
  <si>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</si>
  <si>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</si>
  <si>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</si>
  <si>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</si>
  <si>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</si>
  <si>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</si>
  <si>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</si>
  <si>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</si>
  <si>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</si>
  <si>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</si>
  <si>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</si>
  <si>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</si>
  <si>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</si>
  <si>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</si>
  <si>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</si>
  <si>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</si>
  <si>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</si>
  <si>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</si>
  <si>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</si>
  <si>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</si>
  <si>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</si>
  <si>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</si>
  <si>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</si>
  <si>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</si>
  <si>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</si>
  <si>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</si>
  <si>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</si>
  <si>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</si>
  <si>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</si>
  <si>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</si>
  <si>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</si>
  <si>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</si>
  <si>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</si>
  <si>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</si>
  <si>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</si>
  <si>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</si>
  <si>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</si>
  <si>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</si>
  <si>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</si>
  <si>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</si>
  <si>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</si>
  <si>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</si>
  <si>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</si>
  <si>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</si>
  <si>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</si>
  <si>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</si>
  <si>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</si>
  <si>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</si>
  <si>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</si>
  <si>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</si>
  <si>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</si>
  <si>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</si>
  <si>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</si>
  <si>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</si>
  <si>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</si>
  <si>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</si>
  <si>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</si>
  <si>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</si>
  <si>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</si>
  <si>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</si>
  <si>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</si>
  <si>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</si>
  <si>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</si>
  <si>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</si>
  <si>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</si>
  <si>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</si>
  <si>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</si>
  <si>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</si>
  <si>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</si>
  <si>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</si>
  <si>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</si>
  <si>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</si>
  <si>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</si>
  <si>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</si>
  <si>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</si>
  <si>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</si>
  <si>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</si>
  <si>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</si>
  <si>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</si>
  <si>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</si>
  <si>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</si>
  <si>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</si>
  <si>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</si>
  <si>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</si>
  <si>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</si>
  <si>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</si>
  <si>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</si>
  <si>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</si>
  <si>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</si>
  <si>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</si>
  <si>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</si>
  <si>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</si>
  <si>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</si>
  <si>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</si>
  <si>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</si>
  <si>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</si>
  <si>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</si>
  <si>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</si>
  <si>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</si>
  <si>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</si>
  <si>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</si>
  <si>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</si>
  <si>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</si>
  <si>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</si>
  <si>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</si>
  <si>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</si>
  <si>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</si>
  <si>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</si>
  <si>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</si>
  <si>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</si>
  <si>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</si>
  <si>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</si>
  <si>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</si>
  <si>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</si>
  <si>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</si>
  <si>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</si>
  <si>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</si>
  <si>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</si>
  <si>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</si>
  <si>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</si>
  <si>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</si>
  <si>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</si>
  <si>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</si>
  <si>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</si>
  <si>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</si>
  <si>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</si>
  <si>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</si>
  <si>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</si>
  <si>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</si>
  <si>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</si>
  <si>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</si>
  <si>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</si>
  <si>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</si>
  <si>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</si>
  <si>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</si>
  <si>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</si>
  <si>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</si>
  <si>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</si>
  <si>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</si>
  <si>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</si>
  <si>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</si>
  <si>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</si>
  <si>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</si>
  <si>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</si>
  <si>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</si>
  <si>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</si>
  <si>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</si>
  <si>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</si>
  <si>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</si>
  <si>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</si>
  <si>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</si>
  <si>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</si>
  <si>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</si>
  <si>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</si>
  <si>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</si>
  <si>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</si>
  <si>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</si>
  <si>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</si>
  <si>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</si>
  <si>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</si>
  <si>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</si>
  <si>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</si>
  <si>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</si>
  <si>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</si>
  <si>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</si>
  <si>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</si>
  <si>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</si>
  <si>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</si>
  <si>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</si>
  <si>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</si>
  <si>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</si>
  <si>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</si>
  <si>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</si>
  <si>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</si>
  <si>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</si>
  <si>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</si>
  <si>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</si>
  <si>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</si>
  <si>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</si>
  <si>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</si>
  <si>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</si>
  <si>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</si>
  <si>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</si>
  <si>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</si>
  <si>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</si>
  <si>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</si>
  <si>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</si>
  <si>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</si>
  <si>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</si>
  <si>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</si>
  <si>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</si>
  <si>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</si>
  <si>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</si>
  <si>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</si>
  <si>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</si>
  <si>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</si>
  <si>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</si>
  <si>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</si>
  <si>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</si>
  <si>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</si>
  <si>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</si>
  <si>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</si>
  <si>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</si>
  <si>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</si>
  <si>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</si>
  <si>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</si>
  <si>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</si>
  <si>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</si>
  <si>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</si>
  <si>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</si>
  <si>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</si>
  <si>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</si>
  <si>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</si>
  <si>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</si>
  <si>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</si>
  <si>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</si>
  <si>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</si>
  <si>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</si>
  <si>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</si>
  <si>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</si>
  <si>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</si>
  <si>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</si>
  <si>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</si>
  <si>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</si>
  <si>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</si>
  <si>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</si>
  <si>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</si>
  <si>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</si>
  <si>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</si>
  <si>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</si>
  <si>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</si>
  <si>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</si>
  <si>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</si>
  <si>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</si>
  <si>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</si>
  <si>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</si>
  <si>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</si>
  <si>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</si>
  <si>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</si>
  <si>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</si>
  <si>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</si>
  <si>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</si>
  <si>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</si>
  <si>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</si>
  <si>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</si>
  <si>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</si>
  <si>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</si>
  <si>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</si>
  <si>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</si>
  <si>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</si>
  <si>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</si>
  <si>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</si>
  <si>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</si>
  <si>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</si>
  <si>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</si>
  <si>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</si>
  <si>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</si>
  <si>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</si>
  <si>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</si>
  <si>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</si>
  <si>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</si>
  <si>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</si>
  <si>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</si>
  <si>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</si>
  <si>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</si>
  <si>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</si>
  <si>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</si>
  <si>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</si>
  <si>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</si>
  <si>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</si>
  <si>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</si>
  <si>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</si>
  <si>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</si>
  <si>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</si>
  <si>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</si>
  <si>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</si>
  <si>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</si>
  <si>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</si>
  <si>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</si>
  <si>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</si>
  <si>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</si>
  <si>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</si>
  <si>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</si>
  <si>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</si>
  <si>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</si>
  <si>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</si>
  <si>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</si>
  <si>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</si>
  <si>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</si>
  <si>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</si>
  <si>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</si>
  <si>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</si>
  <si>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</si>
  <si>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</si>
  <si>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</si>
  <si>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</si>
  <si>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</si>
  <si>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</si>
  <si>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</si>
  <si>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</si>
  <si>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</si>
  <si>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</si>
  <si>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</si>
  <si>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</si>
  <si>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</si>
  <si>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</si>
  <si>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</si>
  <si>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</si>
  <si>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</si>
  <si>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</si>
  <si>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</si>
  <si>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</si>
  <si>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</si>
  <si>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</si>
  <si>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</si>
  <si>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</si>
  <si>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</si>
  <si>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</si>
  <si>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</si>
  <si>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</si>
  <si>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</si>
  <si>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</si>
  <si>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</si>
  <si>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</si>
  <si>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</si>
  <si>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</si>
  <si>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</si>
  <si>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</si>
  <si>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</si>
  <si>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</si>
  <si>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</si>
  <si>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</si>
  <si>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</si>
  <si>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</si>
  <si>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</si>
  <si>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</si>
  <si>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</si>
  <si>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</si>
  <si>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</si>
  <si>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</si>
  <si>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</si>
  <si>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</si>
  <si>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</si>
  <si>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</si>
  <si>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</si>
  <si>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</si>
  <si>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</si>
  <si>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</si>
  <si>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</si>
  <si>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</si>
  <si>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</si>
  <si>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</si>
  <si>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</si>
  <si>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</si>
  <si>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</si>
  <si>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</si>
  <si>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</si>
  <si>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</si>
  <si>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</si>
  <si>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</si>
  <si>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</si>
  <si>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</si>
  <si>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</si>
  <si>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</si>
  <si>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</si>
  <si>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</si>
  <si>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</si>
  <si>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</si>
  <si>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</si>
  <si>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</si>
  <si>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</si>
  <si>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</si>
  <si>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</si>
  <si>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</si>
  <si>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</si>
  <si>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</si>
  <si>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</si>
  <si>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</si>
  <si>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</si>
  <si>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</si>
  <si>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</si>
  <si>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</si>
  <si>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</si>
  <si>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</si>
  <si>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</si>
  <si>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</si>
  <si>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</si>
  <si>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</si>
  <si>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</si>
  <si>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</si>
  <si>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</si>
  <si>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</si>
  <si>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</si>
  <si>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</si>
  <si>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</si>
  <si>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</si>
  <si>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</si>
  <si>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</si>
  <si>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</si>
  <si>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</si>
  <si>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</si>
  <si>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</si>
  <si>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</si>
  <si>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</si>
  <si>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</si>
  <si>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</si>
  <si>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</si>
  <si>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</si>
  <si>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</si>
  <si>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</si>
  <si>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</si>
  <si>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</si>
  <si>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</si>
  <si>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</si>
  <si>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</si>
  <si>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</si>
  <si>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</si>
  <si>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</si>
  <si>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</si>
  <si>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</si>
  <si>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</si>
  <si>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</si>
  <si>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</si>
  <si>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</si>
  <si>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</si>
  <si>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</si>
  <si>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</si>
  <si>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</si>
  <si>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</si>
  <si>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</si>
  <si>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</si>
  <si>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</si>
  <si>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</si>
  <si>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</si>
  <si>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</si>
  <si>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</si>
  <si>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</si>
  <si>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</si>
  <si>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</si>
  <si>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</si>
  <si>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</si>
  <si>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</si>
  <si>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</si>
  <si>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</si>
  <si>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</si>
  <si>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</si>
  <si>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</si>
  <si>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</si>
  <si>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</si>
  <si>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</si>
  <si>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</si>
  <si>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</si>
  <si>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</si>
  <si>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</si>
  <si>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</si>
  <si>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</si>
  <si>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</si>
  <si>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</si>
  <si>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</si>
  <si>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</si>
  <si>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</si>
  <si>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</si>
  <si>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</si>
  <si>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</si>
  <si>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</si>
  <si>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</si>
  <si>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</si>
  <si>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</si>
  <si>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</si>
  <si>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</si>
  <si>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</si>
  <si>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</si>
  <si>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</si>
  <si>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</si>
  <si>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</si>
  <si>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</si>
  <si>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</si>
  <si>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</si>
  <si>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</si>
  <si>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</si>
  <si>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</si>
  <si>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</si>
  <si>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</si>
  <si>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</si>
  <si>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</si>
  <si>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</si>
  <si>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</si>
  <si>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</si>
  <si>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</si>
  <si>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</si>
  <si>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</si>
  <si>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</si>
  <si>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</si>
  <si>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</si>
  <si>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</si>
  <si>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</si>
  <si>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</si>
  <si>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</si>
  <si>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</si>
  <si>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</si>
  <si>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</si>
  <si>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</si>
  <si>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</si>
  <si>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</si>
  <si>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</si>
  <si>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</si>
  <si>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</si>
  <si>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</si>
  <si>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</si>
  <si>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</si>
  <si>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</si>
  <si>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</si>
  <si>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</si>
  <si>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</si>
  <si>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</si>
  <si>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</si>
  <si>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</si>
  <si>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</si>
  <si>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</si>
  <si>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</si>
  <si>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</si>
  <si>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</si>
  <si>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</si>
  <si>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</si>
  <si>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</si>
  <si>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</si>
  <si>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</si>
  <si>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</si>
  <si>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</si>
  <si>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</si>
  <si>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</si>
  <si>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</si>
  <si>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</si>
  <si>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</si>
  <si>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</si>
  <si>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</si>
  <si>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</si>
  <si>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</si>
  <si>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</si>
  <si>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</si>
  <si>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</si>
  <si>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</si>
  <si>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</si>
  <si>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</si>
  <si>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</si>
  <si>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</si>
  <si>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</si>
  <si>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</si>
  <si>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</si>
  <si>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</si>
  <si>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</si>
  <si>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</si>
  <si>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</si>
  <si>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</si>
  <si>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</si>
  <si>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</si>
  <si>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</si>
  <si>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</si>
  <si>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</si>
  <si>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</si>
  <si>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</si>
  <si>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</si>
  <si>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</si>
  <si>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</si>
  <si>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</si>
  <si>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</si>
  <si>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</si>
  <si>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</si>
  <si>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</si>
  <si>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</si>
  <si>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</si>
  <si>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</si>
  <si>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</si>
  <si>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</si>
  <si>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</si>
  <si>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</si>
  <si>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</si>
  <si>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</si>
  <si>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</si>
  <si>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</si>
  <si>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</si>
  <si>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</si>
  <si>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</si>
  <si>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</si>
  <si>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</si>
  <si>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</si>
  <si>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</si>
  <si>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</si>
  <si>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</si>
  <si>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</si>
  <si>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</si>
  <si>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</si>
  <si>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</si>
  <si>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</si>
  <si>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</si>
  <si>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</si>
  <si>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</si>
  <si>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</si>
  <si>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</si>
  <si>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</si>
  <si>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</si>
  <si>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</si>
  <si>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</si>
  <si>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</si>
  <si>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</si>
  <si>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</si>
  <si>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</si>
  <si>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</si>
  <si>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</si>
  <si>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</si>
  <si>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</si>
  <si>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</si>
  <si>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</si>
  <si>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</si>
  <si>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</si>
  <si>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</si>
  <si>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</si>
  <si>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</si>
  <si>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</si>
  <si>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</si>
  <si>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</si>
  <si>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</si>
  <si>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</si>
  <si>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</si>
  <si>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</si>
  <si>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</si>
  <si>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</si>
  <si>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</si>
  <si>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</si>
  <si>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</si>
  <si>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</si>
  <si>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</si>
  <si>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</si>
  <si>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</si>
  <si>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</si>
  <si>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</si>
  <si>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</si>
  <si>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</si>
  <si>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</si>
  <si>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</si>
  <si>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</si>
  <si>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</si>
  <si>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</si>
  <si>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</si>
  <si>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</si>
  <si>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</si>
  <si>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</si>
  <si>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</si>
  <si>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</si>
  <si>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</si>
  <si>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</si>
  <si>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</si>
  <si>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</si>
  <si>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</si>
  <si>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</si>
  <si>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</si>
  <si>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</si>
  <si>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</si>
  <si>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</si>
  <si>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</si>
  <si>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</si>
  <si>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</si>
  <si>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</si>
  <si>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</si>
  <si>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</si>
  <si>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</si>
  <si>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</si>
  <si>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</si>
  <si>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</si>
  <si>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</si>
  <si>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</si>
  <si>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</si>
  <si>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</si>
  <si>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</si>
  <si>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</si>
  <si>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</si>
  <si>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</si>
  <si>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</si>
  <si>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</si>
  <si>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</si>
  <si>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</si>
  <si>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</si>
  <si>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</si>
  <si>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</si>
  <si>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</si>
  <si>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</si>
  <si>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</si>
  <si>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</si>
  <si>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</si>
  <si>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</si>
  <si>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</si>
  <si>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</si>
  <si>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</si>
  <si>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</si>
  <si>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</si>
  <si>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</si>
  <si>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</si>
  <si>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</si>
  <si>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</si>
  <si>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</si>
  <si>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</si>
  <si>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</si>
  <si>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</si>
  <si>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</si>
  <si>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</si>
  <si>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</si>
  <si>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</si>
  <si>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</si>
  <si>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</si>
  <si>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</si>
  <si>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</si>
  <si>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</si>
  <si>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</si>
  <si>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</si>
  <si>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</si>
  <si>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</si>
  <si>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</si>
  <si>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</si>
  <si>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</si>
  <si>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</si>
  <si>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</si>
  <si>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</si>
  <si>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</si>
  <si>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</si>
  <si>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</si>
  <si>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</si>
  <si>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</si>
  <si>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</si>
  <si>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</si>
  <si>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</si>
  <si>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</si>
  <si>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</si>
  <si>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</si>
  <si>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</si>
  <si>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</si>
  <si>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</si>
  <si>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</si>
  <si>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</si>
  <si>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</si>
  <si>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</si>
  <si>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</si>
  <si>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</si>
  <si>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</si>
  <si>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</si>
  <si>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</si>
  <si>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</si>
  <si>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</si>
  <si>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</si>
  <si>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</si>
  <si>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</si>
  <si>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</si>
  <si>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</si>
  <si>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</si>
  <si>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</si>
  <si>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</si>
  <si>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</si>
  <si>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</si>
  <si>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</si>
  <si>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</si>
  <si>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</si>
  <si>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</si>
  <si>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</si>
  <si>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</si>
  <si>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</si>
  <si>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</si>
  <si>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</si>
  <si>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</si>
  <si>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</si>
  <si>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</si>
  <si>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</si>
  <si>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</si>
  <si>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</si>
  <si>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</si>
  <si>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</si>
  <si>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</si>
  <si>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</si>
  <si>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</si>
  <si>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</si>
  <si>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</si>
  <si>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</si>
  <si>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</si>
  <si>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</si>
  <si>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</si>
  <si>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</si>
  <si>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</si>
  <si>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</si>
  <si>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</si>
  <si>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</si>
  <si>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</si>
  <si>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</si>
  <si>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</si>
  <si>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</si>
  <si>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</si>
  <si>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</si>
  <si>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</si>
  <si>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</si>
  <si>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</si>
  <si>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</si>
  <si>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</si>
  <si>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</si>
  <si>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</si>
  <si>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</si>
  <si>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</si>
  <si>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</si>
  <si>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</si>
  <si>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</si>
  <si>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</si>
  <si>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</si>
  <si>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</si>
  <si>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</si>
  <si>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</si>
  <si>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</si>
  <si>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</si>
  <si>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</si>
  <si>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</si>
  <si>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</si>
  <si>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</si>
  <si>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</si>
  <si>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</si>
  <si>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</si>
  <si>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</si>
  <si>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</si>
  <si>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</si>
  <si>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</si>
  <si>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</si>
  <si>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</si>
  <si>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</si>
  <si>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</si>
  <si>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</si>
  <si>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</si>
  <si>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</si>
  <si>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</si>
  <si>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</si>
  <si>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</si>
  <si>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</si>
  <si>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</si>
  <si>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</si>
  <si>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</si>
  <si>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</si>
  <si>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</si>
  <si>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</si>
  <si>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</si>
  <si>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</si>
  <si>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</si>
  <si>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</si>
  <si>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</si>
  <si>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</si>
  <si>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</si>
  <si>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</si>
  <si>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</si>
  <si>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</si>
  <si>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</si>
  <si>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</si>
  <si>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</si>
  <si>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</si>
  <si>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</si>
  <si>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</si>
  <si>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</si>
  <si>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</si>
  <si>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</si>
  <si>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</si>
  <si>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</si>
  <si>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</si>
  <si>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</si>
  <si>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</si>
  <si>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</si>
  <si>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</si>
  <si>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</si>
  <si>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</si>
  <si>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</si>
  <si>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</si>
  <si>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</si>
  <si>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</si>
  <si>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</si>
  <si>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</si>
  <si>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</si>
  <si>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</si>
  <si>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</si>
  <si>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</si>
  <si>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</si>
  <si>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</si>
  <si>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</si>
  <si>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</si>
  <si>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</si>
  <si>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</si>
  <si>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</si>
  <si>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</si>
  <si>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</si>
  <si>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</si>
  <si>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</si>
  <si>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</si>
  <si>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</si>
  <si>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</si>
  <si>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</si>
  <si>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</si>
  <si>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</si>
  <si>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</si>
  <si>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</si>
  <si>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</si>
  <si>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</si>
  <si>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</si>
  <si>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</si>
  <si>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</si>
  <si>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</si>
  <si>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</si>
  <si>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</si>
  <si>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</si>
  <si>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</si>
  <si>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</si>
  <si>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</si>
  <si>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</si>
  <si>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</si>
  <si>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</si>
  <si>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</si>
  <si>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</si>
  <si>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</si>
  <si>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</si>
  <si>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</si>
  <si>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</si>
  <si>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</si>
  <si>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</si>
  <si>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</si>
  <si>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</si>
  <si>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</si>
  <si>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</si>
  <si>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</si>
  <si>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</si>
  <si>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</si>
  <si>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</si>
  <si>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</si>
  <si>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</si>
  <si>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</si>
  <si>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</si>
  <si>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</si>
  <si>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</si>
  <si>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</si>
  <si>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</si>
  <si>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</si>
  <si>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</si>
  <si>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</si>
  <si>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</si>
  <si>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</si>
  <si>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</si>
  <si>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</si>
  <si>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</si>
  <si>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</si>
  <si>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</si>
  <si>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</si>
  <si>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</si>
  <si>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</si>
  <si>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</si>
  <si>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</si>
  <si>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</si>
  <si>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</si>
  <si>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</si>
  <si>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</si>
  <si>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</si>
  <si>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</si>
  <si>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</si>
  <si>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</si>
  <si>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</si>
  <si>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</si>
  <si>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</si>
  <si>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</si>
  <si>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</si>
  <si>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</si>
  <si>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</si>
  <si>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</si>
  <si>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</si>
  <si>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</si>
  <si>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</si>
  <si>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</si>
  <si>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</si>
  <si>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</si>
  <si>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</si>
  <si>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</si>
  <si>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</si>
  <si>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</si>
  <si>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</si>
  <si>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</si>
  <si>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</si>
  <si>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</si>
  <si>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</si>
  <si>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</si>
  <si>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</si>
  <si>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</si>
  <si>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</si>
  <si>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</si>
  <si>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</si>
  <si>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</si>
  <si>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</si>
  <si>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</si>
  <si>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</si>
  <si>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</si>
  <si>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</si>
  <si>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</si>
  <si>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</si>
  <si>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</si>
  <si>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</si>
  <si>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</si>
  <si>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</si>
  <si>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</si>
  <si>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</si>
  <si>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</si>
  <si>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</si>
  <si>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</si>
  <si>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</si>
  <si>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</si>
  <si>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</si>
  <si>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</si>
  <si>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</si>
  <si>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</si>
  <si>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</si>
  <si>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</si>
  <si>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</si>
  <si>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</si>
  <si>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</si>
  <si>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</si>
  <si>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</si>
  <si>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</si>
  <si>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</si>
  <si>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</si>
  <si>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</si>
  <si>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</si>
  <si>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</si>
  <si>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</si>
  <si>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</si>
  <si>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</si>
  <si>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</si>
  <si>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</si>
  <si>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</si>
  <si>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</si>
  <si>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</si>
  <si>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</si>
  <si>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</si>
  <si>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</si>
  <si>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</si>
  <si>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</si>
  <si>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</si>
  <si>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</si>
  <si>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</si>
  <si>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</si>
  <si>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</si>
  <si>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</si>
  <si>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</si>
  <si>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</si>
  <si>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</si>
  <si>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</si>
  <si>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</si>
  <si>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</si>
  <si>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</si>
  <si>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</si>
  <si>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</si>
  <si>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</si>
  <si>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</si>
  <si>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</si>
  <si>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</si>
  <si>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</si>
  <si>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</si>
  <si>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</si>
  <si>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</si>
  <si>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</si>
  <si>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</si>
  <si>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</si>
  <si>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</si>
  <si>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</si>
  <si>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</si>
  <si>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</si>
  <si>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</si>
  <si>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</si>
  <si>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</si>
  <si>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</si>
  <si>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</si>
  <si>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</si>
  <si>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</si>
  <si>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</si>
  <si>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</si>
  <si>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</si>
  <si>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</si>
  <si>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</si>
  <si>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</si>
  <si>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</si>
  <si>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</si>
  <si>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</si>
  <si>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</si>
  <si>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</si>
  <si>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</si>
  <si>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</si>
  <si>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</si>
  <si>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</si>
  <si>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</si>
  <si>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</si>
  <si>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</si>
  <si>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</si>
  <si>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</si>
  <si>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</si>
  <si>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</si>
  <si>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</si>
  <si>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</si>
  <si>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</si>
  <si>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</si>
  <si>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</si>
  <si>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</si>
  <si>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</si>
  <si>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</si>
  <si>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</si>
  <si>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</si>
  <si>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</si>
  <si>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</si>
  <si>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</si>
  <si>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</si>
  <si>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</si>
  <si>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</si>
  <si>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</si>
  <si>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</si>
  <si>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</si>
  <si>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</si>
  <si>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</si>
  <si>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</si>
  <si>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</si>
  <si>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</si>
  <si>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</si>
  <si>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</si>
  <si>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</si>
  <si>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</si>
  <si>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</si>
  <si>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</si>
  <si>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</si>
  <si>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</si>
  <si>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</si>
  <si>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</si>
  <si>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</si>
  <si>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</si>
  <si>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</si>
  <si>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</si>
  <si>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</si>
  <si>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</si>
  <si>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</si>
  <si>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</si>
  <si>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</si>
  <si>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</si>
  <si>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</si>
  <si>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</si>
  <si>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</si>
  <si>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</si>
  <si>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</si>
  <si>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</si>
  <si>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</si>
  <si>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</si>
  <si>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</si>
  <si>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</si>
  <si>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</si>
  <si>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</si>
  <si>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</si>
  <si>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</si>
  <si>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</si>
  <si>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</si>
  <si>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</si>
  <si>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</si>
  <si>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</si>
  <si>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</si>
  <si>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</si>
  <si>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</si>
  <si>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</si>
  <si>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</si>
  <si>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</si>
  <si>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</si>
  <si>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</si>
  <si>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</si>
  <si>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</si>
  <si>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</si>
  <si>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</si>
  <si>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</si>
  <si>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</si>
  <si>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</si>
  <si>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</si>
  <si>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</si>
  <si>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</si>
  <si>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</si>
  <si>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</si>
  <si>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</si>
  <si>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</si>
  <si>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</si>
  <si>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</si>
  <si>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</si>
  <si>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</si>
  <si>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</si>
  <si>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</si>
  <si>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</si>
  <si>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</si>
  <si>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</si>
  <si>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</si>
  <si>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</si>
  <si>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</si>
  <si>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</si>
  <si>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</si>
  <si>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</si>
  <si>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</si>
  <si>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</si>
  <si>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</si>
  <si>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</si>
  <si>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</si>
  <si>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</si>
  <si>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</si>
  <si>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</si>
  <si>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</si>
  <si>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</si>
  <si>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</si>
  <si>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</si>
  <si>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</si>
  <si>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</si>
  <si>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</si>
  <si>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</si>
  <si>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</si>
  <si>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</si>
  <si>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</si>
  <si>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</si>
  <si>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</si>
  <si>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</si>
  <si>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</si>
  <si>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</si>
  <si>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</si>
  <si>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</si>
  <si>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</si>
  <si>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</si>
  <si>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</si>
  <si>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</si>
  <si>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</si>
  <si>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</si>
  <si>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</si>
  <si>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</si>
  <si>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</si>
  <si>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</si>
  <si>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</si>
  <si>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</si>
  <si>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</si>
  <si>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</si>
  <si>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</si>
  <si>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</si>
  <si>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</si>
  <si>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</si>
  <si>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</si>
  <si>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</si>
  <si>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</si>
  <si>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</si>
  <si>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</si>
  <si>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</si>
  <si>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</si>
  <si>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</si>
  <si>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</si>
  <si>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</si>
  <si>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</si>
  <si>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</si>
  <si>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</si>
  <si>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</si>
  <si>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</si>
  <si>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</si>
  <si>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</si>
  <si>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</si>
  <si>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</si>
  <si>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</si>
  <si>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</si>
  <si>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</si>
  <si>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</si>
  <si>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</si>
  <si>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</si>
  <si>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</si>
  <si>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</si>
  <si>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</si>
  <si>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</si>
  <si>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</si>
  <si>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</si>
  <si>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</si>
  <si>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</si>
  <si>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</si>
  <si>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</si>
  <si>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</si>
  <si>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</si>
  <si>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</si>
  <si>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</si>
  <si>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</si>
  <si>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</si>
  <si>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</si>
  <si>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</si>
  <si>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</si>
  <si>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</si>
  <si>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</si>
  <si>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</si>
  <si>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</si>
  <si>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</si>
  <si>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</si>
  <si>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</si>
  <si>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</si>
  <si>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</si>
  <si>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</si>
  <si>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</si>
  <si>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</si>
  <si>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</si>
  <si>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</si>
  <si>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</si>
  <si>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</si>
  <si>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</si>
  <si>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</si>
  <si>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</si>
  <si>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</si>
  <si>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</si>
  <si>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</si>
  <si>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</si>
  <si>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</si>
  <si>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</si>
  <si>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</si>
  <si>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</si>
  <si>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</si>
  <si>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</si>
  <si>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</si>
  <si>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</si>
  <si>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</si>
  <si>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</si>
  <si>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</si>
  <si>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</si>
  <si>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</si>
  <si>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</si>
  <si>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</si>
  <si>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</si>
  <si>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</si>
  <si>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</si>
  <si>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</si>
  <si>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</si>
  <si>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</si>
  <si>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</si>
  <si>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</si>
  <si>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</si>
  <si>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</si>
  <si>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</si>
  <si>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</si>
  <si>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</si>
  <si>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</si>
  <si>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</si>
  <si>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</si>
  <si>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</si>
  <si>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</si>
  <si>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</si>
  <si>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</si>
  <si>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</si>
  <si>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</si>
  <si>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</si>
  <si>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</si>
  <si>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</si>
  <si>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</si>
  <si>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</si>
  <si>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</si>
  <si>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</si>
  <si>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</si>
  <si>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</si>
  <si>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</si>
  <si>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</si>
  <si>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</si>
  <si>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</si>
  <si>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</si>
  <si>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</si>
  <si>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</si>
  <si>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</si>
  <si>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</si>
  <si>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</si>
  <si>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</si>
  <si>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</si>
  <si>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</si>
  <si>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</si>
  <si>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</si>
  <si>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</si>
  <si>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</si>
  <si>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</si>
  <si>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</si>
  <si>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</si>
  <si>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</si>
  <si>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</si>
  <si>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</si>
  <si>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</si>
  <si>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</si>
  <si>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</si>
  <si>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</si>
  <si>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</si>
  <si>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</si>
  <si>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</si>
  <si>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</si>
  <si>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</si>
  <si>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</si>
  <si>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</si>
  <si>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</si>
  <si>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</si>
  <si>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</si>
  <si>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</si>
  <si>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</si>
  <si>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</si>
  <si>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</si>
  <si>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</si>
  <si>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</si>
  <si>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</si>
  <si>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</si>
  <si>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</si>
  <si>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</si>
  <si>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</si>
  <si>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</si>
  <si>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</si>
  <si>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</si>
  <si>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</si>
  <si>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</si>
  <si>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</si>
  <si>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</si>
  <si>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</si>
  <si>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</si>
  <si>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</si>
  <si>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</si>
  <si>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</si>
  <si>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</si>
  <si>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</si>
  <si>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</si>
  <si>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</si>
  <si>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</si>
  <si>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</si>
  <si>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</si>
  <si>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</si>
  <si>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</si>
  <si>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</si>
  <si>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</si>
  <si>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</si>
  <si>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</si>
  <si>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</si>
  <si>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</si>
  <si>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</si>
  <si>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</si>
  <si>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</si>
  <si>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</si>
  <si>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</si>
  <si>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</si>
  <si>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</si>
  <si>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</si>
  <si>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</si>
  <si>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</si>
  <si>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</si>
  <si>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</si>
  <si>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</si>
  <si>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</si>
  <si>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</si>
  <si>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</si>
  <si>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</si>
  <si>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</si>
  <si>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</si>
  <si>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</si>
  <si>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</si>
  <si>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</si>
  <si>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</si>
  <si>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</si>
  <si>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</si>
  <si>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</si>
  <si>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</si>
  <si>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</si>
  <si>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</si>
  <si>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</si>
  <si>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</si>
  <si>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</si>
  <si>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</si>
  <si>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</si>
  <si>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</si>
  <si>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</si>
  <si>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</si>
  <si>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</si>
  <si>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</si>
  <si>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</si>
  <si>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</si>
  <si>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</si>
  <si>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</si>
  <si>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</si>
  <si>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</si>
  <si>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</si>
  <si>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</si>
  <si>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</si>
  <si>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</si>
  <si>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</si>
  <si>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</si>
  <si>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</si>
  <si>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</si>
  <si>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</si>
  <si>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</si>
  <si>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</si>
  <si>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</si>
  <si>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</si>
  <si>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</si>
  <si>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</si>
  <si>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</si>
  <si>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</si>
  <si>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</si>
  <si>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</si>
  <si>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</si>
  <si>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</si>
  <si>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</si>
  <si>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</si>
  <si>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</si>
  <si>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</si>
  <si>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</si>
  <si>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</si>
  <si>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</si>
  <si>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</si>
  <si>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</si>
  <si>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</si>
  <si>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</si>
  <si>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</si>
  <si>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</si>
  <si>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</si>
  <si>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</si>
  <si>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</si>
  <si>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</si>
  <si>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</si>
  <si>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</si>
  <si>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</si>
  <si>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</si>
  <si>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</si>
  <si>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</si>
  <si>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</si>
  <si>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</si>
  <si>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</si>
  <si>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</si>
  <si>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</si>
  <si>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</si>
  <si>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</si>
  <si>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</si>
  <si>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</si>
  <si>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</si>
  <si>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</si>
  <si>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</si>
  <si>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</si>
  <si>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</si>
  <si>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</si>
  <si>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</si>
  <si>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</si>
  <si>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</si>
  <si>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</si>
  <si>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</si>
  <si>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</si>
  <si>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</si>
  <si>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</si>
  <si>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</si>
  <si>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</si>
  <si>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</si>
  <si>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</si>
  <si>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</si>
  <si>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</si>
  <si>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</si>
  <si>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</si>
  <si>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</si>
  <si>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</si>
  <si>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</si>
  <si>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</si>
  <si>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</si>
  <si>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</si>
  <si>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</si>
  <si>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</si>
  <si>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</si>
  <si>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</si>
  <si>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</si>
  <si>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</si>
  <si>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</si>
  <si>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</si>
  <si>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</si>
  <si>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</si>
  <si>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</si>
  <si>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</si>
  <si>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</si>
  <si>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</si>
  <si>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</si>
  <si>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</si>
  <si>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</si>
  <si>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</si>
  <si>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</si>
  <si>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</si>
  <si>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</si>
  <si>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</si>
  <si>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</si>
  <si>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</si>
  <si>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</si>
  <si>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</si>
  <si>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</si>
  <si>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</si>
  <si>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</si>
  <si>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</si>
  <si>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</si>
  <si>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</si>
  <si>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</si>
  <si>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</si>
  <si>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</si>
  <si>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</si>
  <si>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</si>
  <si>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</si>
  <si>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</si>
  <si>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</si>
  <si>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</si>
  <si>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</si>
  <si>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</si>
  <si>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</si>
  <si>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</si>
  <si>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</si>
  <si>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</si>
  <si>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</si>
  <si>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</si>
  <si>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</si>
  <si>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</si>
  <si>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</si>
  <si>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</si>
  <si>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</si>
  <si>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</si>
  <si>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</si>
  <si>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</si>
  <si>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</si>
  <si>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</si>
  <si>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</si>
  <si>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</si>
  <si>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</si>
  <si>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</si>
  <si>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</si>
  <si>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</si>
  <si>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</si>
  <si>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</si>
  <si>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</si>
  <si>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</si>
  <si>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</si>
  <si>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</si>
  <si>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</si>
  <si>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</si>
  <si>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</si>
  <si>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</si>
  <si>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</si>
  <si>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</si>
  <si>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</si>
  <si>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</si>
  <si>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</si>
  <si>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</si>
  <si>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</si>
  <si>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</si>
  <si>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</si>
  <si>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</si>
  <si>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</si>
  <si>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</si>
  <si>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</si>
  <si>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</si>
  <si>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</si>
  <si>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</si>
  <si>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</si>
  <si>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</si>
  <si>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</si>
  <si>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</si>
  <si>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</si>
  <si>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</si>
  <si>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</si>
  <si>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</si>
  <si>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</si>
  <si>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</si>
  <si>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</si>
  <si>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</si>
  <si>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</si>
  <si>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</si>
  <si>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</si>
  <si>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</si>
  <si>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</si>
  <si>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</si>
  <si>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</si>
  <si>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</si>
  <si>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</si>
  <si>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</si>
  <si>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</si>
  <si>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</si>
  <si>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</si>
  <si>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</si>
  <si>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</si>
  <si>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</si>
  <si>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</si>
  <si>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</si>
  <si>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</si>
  <si>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</si>
  <si>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</si>
  <si>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</si>
  <si>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</si>
  <si>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</si>
  <si>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</si>
  <si>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</si>
  <si>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</si>
  <si>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</si>
  <si>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</si>
  <si>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</si>
  <si>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</si>
  <si>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</si>
  <si>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</si>
  <si>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</si>
  <si>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</si>
  <si>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</si>
  <si>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</si>
  <si>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</si>
  <si>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</si>
  <si>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</si>
  <si>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</si>
  <si>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</si>
  <si>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</si>
  <si>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</si>
  <si>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</si>
  <si>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</si>
  <si>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</si>
  <si>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</si>
  <si>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</si>
  <si>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</si>
  <si>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</si>
  <si>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</si>
  <si>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</si>
  <si>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</si>
  <si>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</si>
  <si>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</si>
  <si>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</si>
  <si>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</si>
  <si>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</si>
  <si>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</si>
  <si>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</si>
  <si>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</si>
  <si>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</si>
  <si>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</si>
  <si>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</si>
  <si>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</si>
  <si>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</si>
  <si>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</si>
  <si>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</si>
  <si>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</si>
  <si>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</si>
  <si>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</si>
  <si>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</si>
  <si>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</si>
  <si>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</si>
  <si>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</si>
  <si>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</si>
  <si>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</si>
  <si>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</si>
  <si>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</si>
  <si>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</si>
  <si>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</si>
  <si>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</si>
  <si>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</si>
  <si>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</si>
  <si>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</si>
  <si>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</si>
  <si>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</si>
  <si>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</si>
  <si>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</si>
  <si>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</si>
  <si>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</si>
  <si>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</si>
  <si>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</si>
  <si>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</si>
  <si>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</si>
  <si>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</si>
  <si>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</si>
  <si>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</si>
  <si>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</si>
  <si>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</si>
  <si>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</si>
  <si>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</si>
  <si>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</si>
  <si>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</si>
  <si>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</si>
  <si>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</si>
  <si>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</si>
  <si>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</si>
  <si>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</si>
  <si>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</si>
  <si>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</si>
  <si>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</si>
  <si>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</si>
  <si>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</si>
  <si>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</si>
  <si>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</si>
  <si>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</si>
  <si>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</si>
  <si>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</si>
  <si>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</si>
  <si>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</si>
  <si>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</si>
  <si>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</si>
  <si>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</si>
  <si>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</si>
  <si>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</si>
  <si>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</si>
  <si>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</si>
  <si>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</si>
  <si>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</si>
  <si>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</si>
  <si>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</si>
  <si>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</si>
  <si>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</si>
  <si>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</si>
  <si>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</si>
  <si>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</si>
  <si>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</si>
  <si>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</si>
  <si>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</si>
  <si>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</si>
  <si>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</si>
  <si>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</si>
  <si>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</si>
  <si>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</si>
  <si>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</si>
  <si>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</si>
  <si>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</si>
  <si>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</si>
  <si>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</si>
  <si>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</si>
  <si>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</si>
  <si>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</si>
  <si>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</si>
  <si>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</si>
  <si>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</si>
  <si>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</si>
  <si>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</si>
  <si>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</si>
  <si>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</si>
  <si>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</si>
  <si>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</si>
  <si>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</si>
  <si>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</si>
  <si>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</si>
  <si>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</si>
  <si>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</si>
  <si>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</si>
  <si>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</si>
  <si>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</si>
  <si>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</si>
  <si>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</si>
  <si>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</si>
  <si>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</si>
  <si>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</si>
  <si>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</si>
  <si>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</si>
  <si>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</si>
  <si>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</si>
  <si>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</si>
  <si>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</si>
  <si>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</si>
  <si>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</si>
  <si>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</si>
  <si>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</si>
  <si>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</si>
  <si>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</si>
  <si>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</si>
  <si>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</si>
  <si>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</si>
  <si>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</si>
  <si>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</si>
  <si>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</si>
  <si>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</si>
  <si>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</si>
  <si>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</si>
  <si>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</si>
  <si>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</si>
  <si>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</si>
  <si>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</si>
  <si>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</si>
  <si>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</si>
  <si>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</si>
  <si>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</si>
  <si>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</si>
  <si>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</si>
  <si>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</si>
  <si>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</si>
  <si>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</si>
  <si>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</si>
  <si>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</si>
  <si>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</si>
  <si>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</si>
  <si>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</si>
  <si>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</si>
  <si>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</si>
  <si>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</si>
  <si>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</si>
  <si>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</si>
  <si>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</si>
  <si>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</si>
  <si>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</si>
  <si>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</si>
  <si>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</si>
  <si>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</si>
  <si>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</si>
  <si>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</si>
  <si>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</si>
  <si>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</si>
  <si>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</si>
  <si>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</si>
  <si>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</si>
  <si>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</si>
  <si>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</si>
  <si>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</si>
  <si>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</si>
  <si>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</si>
  <si>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</si>
  <si>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</si>
  <si>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</si>
  <si>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</si>
  <si>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</si>
  <si>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</si>
  <si>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</si>
  <si>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</si>
  <si>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</si>
  <si>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</si>
  <si>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</si>
  <si>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</si>
  <si>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</si>
  <si>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</si>
  <si>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</si>
  <si>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</si>
  <si>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</si>
  <si>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</si>
  <si>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</si>
  <si>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</si>
  <si>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</si>
  <si>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</si>
  <si>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</si>
  <si>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</si>
  <si>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</si>
  <si>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</si>
  <si>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</si>
  <si>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</si>
  <si>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</si>
  <si>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</si>
  <si>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</si>
  <si>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</si>
  <si>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</si>
  <si>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</si>
  <si>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</si>
  <si>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</si>
  <si>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</si>
  <si>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</si>
  <si>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</si>
  <si>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</si>
  <si>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</si>
  <si>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</si>
  <si>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</si>
  <si>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</si>
  <si>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</si>
  <si>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</si>
  <si>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</si>
  <si>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</si>
  <si>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</si>
  <si>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</si>
  <si>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</si>
  <si>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</si>
  <si>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</si>
  <si>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</si>
  <si>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</si>
  <si>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</si>
  <si>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</si>
  <si>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</si>
  <si>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</si>
  <si>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</si>
  <si>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</si>
  <si>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</si>
  <si>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</si>
  <si>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</si>
  <si>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</si>
  <si>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</si>
  <si>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</si>
  <si>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</si>
  <si>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</si>
  <si>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</si>
  <si>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</si>
  <si>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</si>
  <si>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</si>
  <si>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</si>
  <si>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</si>
  <si>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</si>
  <si>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</si>
  <si>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</si>
  <si>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</si>
  <si>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</si>
  <si>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</si>
  <si>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</si>
  <si>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</si>
  <si>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</si>
  <si>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</si>
  <si>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</si>
  <si>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</si>
  <si>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</si>
  <si>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</si>
  <si>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</si>
  <si>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</si>
  <si>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</si>
  <si>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</si>
  <si>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</si>
  <si>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</si>
  <si>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</si>
  <si>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</si>
  <si>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</si>
  <si>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</si>
  <si>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</si>
  <si>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</si>
  <si>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</si>
  <si>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</si>
  <si>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</si>
  <si>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</si>
  <si>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</si>
  <si>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</si>
  <si>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</si>
  <si>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</si>
  <si>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</si>
  <si>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</si>
  <si>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</si>
  <si>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</si>
  <si>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</si>
  <si>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</si>
  <si>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</si>
  <si>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</si>
  <si>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</si>
  <si>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</si>
  <si>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</si>
  <si>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</si>
  <si>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</si>
  <si>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</si>
  <si>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</si>
  <si>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</si>
  <si>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</si>
  <si>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</si>
  <si>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</si>
  <si>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</si>
  <si>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</si>
  <si>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</si>
  <si>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</si>
  <si>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</si>
  <si>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</si>
  <si>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</si>
  <si>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</si>
  <si>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</si>
  <si>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</si>
  <si>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</si>
  <si>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</si>
  <si>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</si>
  <si>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</si>
  <si>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</si>
  <si>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</si>
  <si>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</si>
  <si>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</si>
  <si>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</si>
  <si>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</si>
  <si>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</si>
  <si>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</si>
  <si>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</si>
  <si>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</si>
  <si>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</si>
  <si>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</si>
  <si>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</si>
  <si>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</si>
  <si>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</si>
  <si>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</si>
  <si>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</si>
  <si>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</si>
  <si>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</si>
  <si>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</si>
  <si>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</si>
  <si>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</si>
  <si>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</si>
  <si>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</si>
  <si>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</si>
  <si>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</si>
  <si>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</si>
  <si>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</si>
  <si>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</si>
  <si>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</si>
  <si>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</si>
  <si>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</si>
  <si>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</si>
  <si>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</si>
  <si>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</si>
  <si>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</si>
  <si>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</si>
  <si>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</si>
  <si>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</si>
  <si>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</si>
  <si>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</si>
  <si>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</si>
  <si>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</si>
  <si>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</si>
  <si>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</si>
  <si>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</si>
  <si>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</si>
  <si>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</si>
  <si>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</si>
  <si>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</si>
  <si>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</si>
  <si>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</si>
  <si>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</si>
  <si>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</si>
  <si>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</si>
  <si>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</si>
  <si>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</si>
  <si>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</si>
  <si>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</si>
  <si>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</si>
  <si>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</si>
  <si>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</si>
  <si>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</si>
  <si>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</si>
  <si>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</si>
  <si>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</si>
  <si>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</si>
  <si>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</si>
  <si>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</si>
  <si>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</si>
  <si>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</si>
  <si>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</si>
  <si>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</si>
  <si>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</si>
  <si>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</si>
  <si>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</si>
  <si>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</si>
  <si>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</si>
  <si>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</si>
  <si>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</si>
  <si>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</si>
  <si>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</si>
  <si>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</si>
  <si>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</si>
  <si>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</si>
  <si>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</si>
  <si>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</si>
  <si>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</si>
  <si>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</si>
  <si>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</si>
  <si>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</si>
  <si>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</si>
  <si>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</si>
  <si>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</si>
  <si>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</si>
  <si>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</si>
  <si>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</si>
  <si>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</si>
  <si>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</si>
  <si>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</si>
  <si>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</si>
  <si>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</si>
  <si>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</si>
  <si>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</si>
  <si>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</si>
  <si>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</si>
  <si>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</si>
  <si>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</si>
  <si>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</si>
  <si>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</si>
  <si>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</si>
  <si>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</si>
  <si>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</si>
  <si>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</si>
  <si>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</si>
  <si>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</si>
  <si>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</si>
  <si>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</si>
  <si>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</si>
  <si>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</si>
  <si>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</si>
  <si>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</si>
  <si>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</si>
  <si>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</si>
  <si>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</si>
  <si>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</si>
  <si>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</si>
  <si>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</si>
  <si>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</si>
  <si>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</si>
  <si>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</si>
  <si>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</si>
  <si>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</si>
  <si>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</si>
  <si>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</si>
  <si>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</si>
  <si>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</si>
  <si>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</si>
  <si>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</si>
  <si>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</si>
  <si>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</si>
  <si>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</si>
  <si>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</si>
  <si>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</si>
  <si>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</si>
  <si>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</si>
  <si>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</si>
  <si>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</si>
  <si>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</si>
  <si>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</si>
  <si>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</si>
  <si>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</si>
  <si>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</si>
  <si>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</si>
  <si>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</si>
  <si>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</si>
  <si>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</si>
  <si>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</si>
  <si>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</si>
  <si>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</si>
  <si>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</si>
  <si>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</si>
  <si>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</si>
  <si>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</si>
  <si>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</si>
  <si>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</si>
  <si>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</si>
  <si>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</si>
  <si>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</si>
  <si>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</si>
  <si>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</si>
  <si>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</si>
  <si>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</si>
  <si>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</si>
  <si>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</si>
  <si>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</si>
  <si>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</si>
  <si>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</si>
  <si>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</si>
  <si>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</si>
  <si>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</si>
  <si>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</si>
  <si>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</si>
  <si>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</si>
  <si>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</si>
  <si>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</si>
  <si>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</si>
  <si>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</si>
  <si>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</si>
  <si>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</si>
  <si>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</si>
  <si>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</si>
  <si>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</si>
  <si>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</si>
  <si>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</si>
  <si>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</si>
  <si>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</si>
  <si>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</si>
  <si>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</si>
  <si>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</si>
  <si>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</si>
  <si>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</si>
  <si>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</si>
  <si>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</si>
  <si>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</si>
  <si>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</si>
  <si>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</si>
  <si>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</si>
  <si>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</si>
  <si>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</si>
  <si>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</si>
  <si>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</si>
  <si>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</si>
  <si>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</si>
  <si>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</si>
  <si>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</si>
  <si>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</si>
  <si>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</si>
  <si>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</si>
  <si>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</si>
  <si>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</si>
  <si>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</si>
  <si>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</si>
  <si>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</si>
  <si>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</si>
  <si>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</si>
  <si>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</si>
  <si>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</si>
  <si>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</si>
  <si>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</si>
  <si>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</si>
  <si>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</si>
  <si>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</si>
  <si>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</si>
  <si>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</si>
  <si>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</si>
  <si>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</si>
  <si>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</si>
  <si>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</si>
  <si>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</si>
  <si>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</si>
  <si>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</si>
  <si>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</si>
  <si>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</si>
  <si>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</si>
  <si>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</si>
  <si>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</si>
  <si>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</si>
  <si>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</si>
  <si>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</si>
  <si>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</si>
  <si>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</si>
  <si>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</si>
  <si>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</si>
  <si>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</si>
  <si>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</si>
  <si>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</si>
  <si>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</si>
  <si>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</si>
  <si>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</si>
  <si>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</si>
  <si>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</si>
  <si>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</si>
  <si>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</si>
  <si>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</si>
  <si>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</si>
  <si>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</si>
  <si>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</si>
  <si>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</si>
  <si>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</si>
  <si>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</si>
  <si>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</si>
  <si>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</si>
  <si>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</si>
  <si>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</si>
  <si>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</si>
  <si>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</si>
  <si>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</si>
  <si>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</si>
  <si>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</si>
  <si>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</si>
  <si>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</si>
  <si>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</si>
  <si>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</si>
  <si>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</si>
  <si>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</si>
  <si>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</si>
  <si>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</si>
  <si>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</si>
  <si>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</si>
  <si>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</si>
  <si>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</si>
  <si>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</si>
  <si>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</si>
  <si>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</si>
  <si>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</si>
  <si>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</si>
  <si>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</si>
  <si>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</si>
  <si>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</si>
  <si>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</si>
  <si>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</si>
  <si>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</si>
  <si>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</si>
  <si>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</si>
  <si>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</si>
  <si>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</si>
  <si>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</si>
  <si>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</si>
  <si>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</si>
  <si>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</si>
  <si>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</si>
  <si>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</si>
  <si>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</si>
  <si>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</si>
  <si>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</si>
  <si>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</si>
  <si>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</si>
  <si>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</si>
  <si>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</si>
  <si>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</si>
  <si>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</si>
  <si>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</si>
  <si>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</si>
  <si>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</si>
  <si>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</si>
  <si>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</si>
  <si>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</si>
  <si>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</si>
  <si>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</si>
  <si>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</si>
  <si>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</si>
  <si>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</si>
  <si>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</si>
  <si>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</si>
  <si>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</si>
  <si>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</si>
  <si>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</si>
  <si>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</si>
  <si>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</si>
  <si>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</si>
  <si>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</si>
  <si>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</si>
  <si>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</si>
  <si>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</si>
  <si>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</si>
  <si>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</si>
  <si>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</si>
  <si>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</si>
  <si>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</si>
  <si>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</si>
  <si>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</si>
  <si>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</si>
  <si>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</si>
  <si>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</si>
  <si>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</si>
  <si>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</si>
  <si>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</si>
  <si>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</si>
  <si>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</si>
  <si>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</si>
  <si>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</si>
  <si>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</si>
  <si>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</si>
  <si>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</si>
  <si>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</si>
  <si>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</si>
  <si>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</si>
  <si>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</si>
  <si>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</si>
  <si>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</si>
  <si>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</si>
  <si>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</si>
  <si>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</si>
  <si>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</si>
  <si>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</si>
  <si>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</si>
  <si>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</si>
  <si>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</si>
  <si>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</si>
  <si>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</si>
  <si>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</si>
  <si>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</si>
  <si>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</si>
  <si>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</si>
  <si>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</si>
  <si>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</si>
  <si>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</si>
  <si>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</si>
  <si>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</si>
  <si>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</si>
  <si>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</si>
  <si>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</si>
  <si>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</si>
  <si>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</si>
  <si>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</si>
  <si>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</si>
  <si>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</si>
  <si>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</si>
  <si>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</si>
  <si>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</si>
  <si>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</si>
  <si>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</si>
  <si>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</si>
  <si>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</si>
  <si>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</si>
  <si>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</si>
  <si>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</si>
  <si>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</si>
  <si>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</si>
  <si>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</si>
  <si>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</si>
  <si>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</si>
  <si>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</si>
  <si>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</si>
  <si>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</si>
  <si>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</si>
  <si>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</si>
  <si>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</si>
  <si>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</si>
  <si>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</si>
  <si>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</si>
  <si>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</si>
  <si>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</si>
  <si>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</si>
  <si>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</si>
  <si>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</si>
  <si>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</si>
  <si>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</si>
  <si>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</si>
  <si>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</si>
  <si>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</si>
  <si>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</si>
  <si>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</si>
  <si>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</si>
  <si>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</si>
  <si>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</si>
  <si>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</si>
  <si>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</si>
  <si>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</si>
  <si>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</si>
  <si>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</si>
  <si>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</si>
  <si>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</si>
  <si>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</si>
  <si>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</si>
  <si>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</si>
  <si>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</si>
  <si>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</si>
  <si>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</si>
  <si>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</si>
  <si>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</si>
  <si>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</si>
  <si>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</si>
  <si>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</si>
  <si>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</si>
  <si>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</si>
  <si>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</si>
  <si>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</si>
  <si>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</si>
  <si>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</si>
  <si>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</si>
  <si>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</si>
  <si>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</si>
  <si>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</si>
  <si>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</si>
  <si>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</si>
  <si>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</si>
  <si>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</si>
  <si>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</si>
  <si>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</si>
  <si>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</si>
  <si>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</si>
  <si>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</si>
  <si>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</si>
  <si>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</si>
  <si>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</si>
  <si>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</si>
  <si>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</si>
  <si>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</si>
  <si>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</si>
  <si>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</si>
  <si>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</si>
  <si>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</si>
  <si>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</si>
  <si>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</si>
  <si>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</si>
  <si>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</si>
  <si>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</si>
  <si>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</si>
  <si>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</si>
  <si>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</si>
  <si>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</si>
  <si>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</si>
  <si>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</si>
  <si>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</si>
  <si>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</si>
  <si>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</si>
  <si>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</si>
  <si>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</si>
  <si>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</si>
  <si>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</si>
  <si>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</si>
  <si>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</si>
  <si>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</si>
  <si>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</si>
  <si>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</si>
  <si>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</si>
  <si>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</si>
  <si>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</si>
  <si>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</si>
  <si>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</si>
  <si>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</si>
  <si>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</si>
  <si>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</si>
  <si>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</si>
  <si>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</si>
  <si>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</si>
  <si>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</si>
  <si>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</si>
  <si>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</si>
  <si>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</si>
  <si>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</si>
  <si>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</si>
  <si>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</si>
  <si>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</si>
  <si>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</si>
  <si>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</si>
  <si>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</si>
  <si>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</si>
  <si>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</si>
  <si>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</si>
  <si>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</si>
  <si>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</si>
  <si>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</si>
  <si>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</si>
  <si>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</si>
  <si>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</si>
  <si>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</si>
  <si>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</si>
  <si>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</si>
  <si>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</si>
  <si>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</si>
  <si>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</si>
  <si>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</si>
  <si>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</si>
  <si>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</si>
  <si>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</si>
  <si>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</si>
  <si>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</si>
  <si>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</si>
  <si>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</si>
  <si>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</si>
  <si>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</si>
  <si>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</si>
  <si>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</si>
  <si>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</si>
  <si>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</si>
  <si>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</si>
  <si>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</si>
  <si>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</si>
  <si>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</si>
  <si>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</si>
  <si>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</si>
  <si>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</si>
  <si>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</si>
  <si>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</si>
  <si>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</si>
  <si>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</si>
  <si>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</si>
  <si>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</si>
  <si>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</si>
  <si>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</si>
  <si>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</si>
  <si>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</si>
  <si>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</si>
  <si>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</si>
  <si>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</si>
  <si>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</si>
  <si>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</si>
  <si>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</si>
  <si>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</si>
  <si>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</si>
  <si>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</si>
  <si>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</si>
  <si>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</si>
  <si>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</si>
  <si>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</si>
  <si>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</si>
  <si>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</si>
  <si>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</si>
  <si>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</si>
  <si>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</si>
  <si>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</si>
  <si>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</si>
  <si>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</si>
  <si>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</si>
  <si>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</si>
  <si>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</si>
  <si>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</si>
  <si>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</si>
  <si>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</si>
  <si>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</si>
  <si>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</si>
  <si>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</si>
  <si>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</si>
  <si>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</si>
  <si>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</si>
  <si>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</si>
  <si>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</si>
  <si>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</si>
  <si>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</si>
  <si>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</si>
  <si>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</si>
  <si>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</si>
  <si>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</si>
  <si>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</si>
  <si>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</si>
  <si>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</si>
  <si>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</si>
  <si>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</si>
  <si>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</si>
  <si>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</si>
  <si>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</si>
  <si>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</si>
  <si>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</si>
  <si>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</si>
  <si>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</si>
  <si>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</si>
  <si>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</si>
  <si>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</si>
  <si>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</si>
  <si>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</si>
  <si>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</si>
  <si>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</si>
  <si>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</si>
  <si>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</si>
  <si>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</si>
  <si>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</si>
  <si>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</si>
  <si>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</si>
  <si>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</si>
  <si>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</si>
  <si>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</si>
  <si>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</si>
  <si>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</si>
  <si>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</si>
  <si>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</si>
  <si>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</si>
  <si>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</si>
  <si>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</si>
  <si>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</si>
  <si>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</si>
  <si>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</si>
  <si>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</si>
  <si>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</si>
  <si>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</si>
  <si>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</si>
  <si>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</si>
  <si>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</si>
  <si>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</si>
  <si>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</si>
  <si>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</si>
  <si>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</si>
  <si>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</si>
  <si>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</si>
  <si>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</si>
  <si>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</si>
  <si>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</si>
  <si>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</si>
  <si>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</si>
  <si>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</si>
  <si>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</si>
  <si>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</si>
  <si>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</si>
  <si>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</si>
  <si>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</si>
  <si>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</si>
  <si>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</si>
  <si>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</si>
  <si>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</si>
  <si>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</si>
  <si>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</si>
  <si>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</si>
  <si>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</si>
  <si>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</si>
  <si>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</si>
  <si>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</si>
  <si>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</si>
  <si>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</si>
  <si>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</si>
  <si>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</si>
  <si>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</si>
  <si>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</si>
  <si>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</si>
  <si>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</si>
  <si>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</si>
  <si>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</si>
  <si>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</si>
  <si>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</si>
  <si>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</si>
  <si>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</si>
  <si>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</si>
  <si>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</si>
  <si>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</si>
  <si>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</si>
  <si>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</si>
  <si>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</si>
  <si>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</si>
  <si>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</si>
  <si>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</si>
  <si>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</si>
  <si>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</si>
  <si>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</si>
  <si>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</si>
  <si>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</si>
  <si>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</si>
  <si>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</si>
  <si>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</si>
  <si>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</si>
  <si>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</si>
  <si>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</si>
  <si>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</si>
  <si>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</si>
  <si>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</si>
  <si>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</si>
  <si>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</si>
  <si>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</si>
  <si>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</si>
  <si>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</si>
  <si>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</si>
  <si>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</si>
  <si>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</si>
  <si>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</si>
  <si>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</si>
  <si>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</si>
  <si>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</si>
  <si>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</si>
  <si>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</si>
  <si>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</si>
  <si>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</si>
  <si>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</si>
  <si>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</si>
  <si>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</si>
  <si>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</si>
  <si>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</si>
  <si>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</si>
  <si>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</si>
  <si>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</si>
  <si>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</si>
  <si>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</si>
  <si>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</si>
  <si>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</si>
  <si>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</si>
  <si>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</si>
  <si>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</si>
  <si>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</si>
  <si>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</si>
  <si>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</si>
  <si>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</si>
  <si>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</si>
  <si>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</si>
  <si>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</si>
  <si>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</si>
  <si>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</si>
  <si>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</si>
  <si>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</si>
  <si>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</si>
  <si>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</si>
  <si>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</si>
  <si>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</si>
  <si>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</si>
  <si>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</si>
  <si>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</si>
  <si>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</si>
  <si>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</si>
  <si>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</si>
  <si>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</si>
  <si>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</si>
  <si>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</si>
  <si>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</si>
  <si>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</si>
  <si>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</si>
  <si>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</si>
  <si>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</si>
  <si>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</si>
  <si>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</si>
  <si>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</si>
  <si>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</si>
  <si>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</si>
  <si>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</si>
  <si>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</si>
  <si>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</si>
  <si>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</si>
  <si>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</si>
  <si>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</si>
  <si>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</si>
  <si>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</si>
  <si>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</si>
  <si>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</si>
  <si>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</si>
  <si>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</si>
  <si>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</si>
  <si>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</si>
  <si>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</si>
  <si>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</si>
  <si>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</si>
  <si>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</si>
  <si>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</si>
  <si>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</si>
  <si>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</si>
  <si>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</si>
  <si>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</si>
  <si>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</si>
  <si>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</si>
  <si>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</si>
  <si>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</si>
  <si>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</si>
  <si>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</si>
  <si>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</si>
  <si>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</si>
  <si>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</si>
  <si>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</si>
  <si>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</si>
  <si>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</si>
  <si>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</si>
  <si>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</si>
  <si>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</si>
  <si>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</si>
  <si>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</si>
  <si>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</si>
  <si>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</si>
  <si>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</si>
  <si>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</si>
  <si>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</si>
  <si>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</si>
  <si>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</si>
  <si>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</si>
  <si>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</si>
  <si>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</si>
  <si>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</si>
  <si>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</si>
  <si>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</si>
  <si>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</si>
  <si>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</si>
  <si>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</si>
  <si>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</si>
  <si>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</si>
  <si>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</si>
  <si>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</si>
  <si>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</si>
  <si>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</si>
  <si>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</si>
  <si>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</si>
  <si>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</si>
  <si>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</si>
  <si>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</si>
  <si>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</si>
  <si>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</si>
  <si>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</si>
  <si>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</si>
  <si>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</si>
  <si>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</si>
  <si>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</si>
  <si>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</si>
  <si>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</si>
  <si>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</si>
  <si>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</si>
  <si>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</si>
  <si>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</si>
  <si>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</si>
  <si>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</si>
  <si>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</si>
  <si>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</si>
  <si>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</si>
  <si>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</si>
  <si>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</si>
  <si>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</si>
  <si>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</si>
  <si>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</si>
  <si>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</si>
  <si>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</si>
  <si>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</si>
  <si>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</si>
  <si>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</si>
  <si>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</si>
  <si>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</si>
  <si>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</si>
  <si>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</si>
  <si>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</si>
  <si>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</si>
  <si>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</si>
  <si>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</si>
  <si>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</si>
  <si>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</si>
  <si>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</si>
  <si>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</si>
  <si>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</si>
  <si>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</si>
  <si>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</si>
  <si>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</si>
  <si>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</si>
  <si>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</si>
  <si>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</si>
  <si>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</si>
  <si>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</si>
  <si>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</si>
  <si>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</si>
  <si>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</si>
  <si>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</si>
  <si>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</si>
  <si>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</si>
  <si>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</si>
  <si>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</si>
  <si>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</si>
  <si>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</si>
  <si>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</si>
  <si>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</si>
  <si>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</si>
  <si>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</si>
  <si>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</si>
  <si>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</si>
  <si>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</si>
  <si>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</si>
  <si>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</si>
  <si>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</si>
  <si>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</si>
  <si>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</si>
  <si>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</si>
  <si>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</si>
  <si>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</si>
  <si>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</si>
  <si>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</si>
  <si>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</si>
  <si>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</si>
  <si>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</si>
  <si>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</si>
  <si>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</si>
  <si>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</si>
  <si>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</si>
  <si>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</si>
  <si>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</si>
  <si>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</si>
  <si>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</si>
  <si>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</si>
  <si>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</si>
  <si>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</si>
  <si>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</si>
  <si>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</si>
  <si>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</si>
  <si>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</si>
  <si>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</si>
  <si>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</si>
  <si>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</si>
  <si>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</si>
  <si>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</si>
  <si>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</si>
  <si>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</si>
  <si>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</si>
  <si>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</si>
  <si>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</si>
  <si>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</si>
  <si>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</si>
  <si>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</si>
  <si>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</si>
  <si>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</si>
  <si>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</si>
  <si>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</si>
  <si>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</si>
  <si>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</si>
  <si>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</si>
  <si>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</si>
  <si>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</si>
  <si>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</si>
  <si>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</si>
  <si>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</si>
  <si>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</si>
  <si>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</si>
  <si>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</si>
  <si>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</si>
  <si>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</si>
  <si>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</si>
  <si>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</si>
  <si>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</si>
  <si>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</si>
  <si>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</si>
  <si>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</si>
  <si>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</si>
  <si>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</si>
  <si>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</si>
  <si>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</si>
  <si>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</si>
  <si>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</si>
  <si>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</si>
  <si>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</si>
  <si>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</si>
  <si>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</si>
  <si>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</si>
  <si>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</si>
  <si>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</si>
  <si>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</si>
  <si>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</si>
  <si>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</si>
  <si>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</si>
  <si>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</si>
  <si>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</si>
  <si>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</si>
  <si>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</si>
  <si>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</si>
  <si>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</si>
  <si>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</si>
  <si>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</si>
  <si>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</si>
  <si>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</si>
  <si>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</si>
  <si>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</si>
  <si>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</si>
  <si>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</si>
  <si>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</si>
  <si>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</si>
  <si>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</si>
  <si>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</si>
  <si>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</si>
  <si>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</si>
  <si>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</si>
  <si>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</si>
  <si>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</si>
  <si>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</si>
  <si>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</si>
  <si>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</si>
  <si>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</si>
  <si>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</si>
  <si>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</si>
  <si>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</si>
  <si>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</si>
  <si>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</si>
  <si>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</si>
  <si>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</si>
  <si>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</si>
  <si>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</si>
  <si>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</si>
  <si>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</si>
  <si>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</si>
  <si>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</si>
  <si>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</si>
  <si>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</si>
  <si>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</si>
  <si>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</si>
  <si>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</si>
  <si>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</si>
  <si>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</si>
  <si>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</si>
  <si>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</si>
  <si>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</si>
  <si>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</si>
  <si>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</si>
  <si>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</si>
  <si>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</si>
  <si>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</si>
  <si>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</si>
  <si>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</si>
  <si>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</si>
  <si>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</si>
  <si>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</si>
  <si>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</si>
  <si>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</si>
  <si>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</si>
  <si>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</si>
  <si>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</si>
  <si>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</si>
  <si>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</si>
  <si>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</si>
  <si>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</si>
  <si>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</si>
  <si>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</si>
  <si>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</si>
  <si>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</si>
  <si>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</si>
  <si>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</si>
  <si>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</si>
  <si>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</si>
  <si>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</si>
  <si>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</si>
  <si>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</si>
  <si>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</si>
  <si>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</si>
  <si>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</si>
  <si>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</si>
  <si>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</si>
  <si>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</si>
  <si>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</si>
  <si>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</si>
  <si>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</si>
  <si>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</si>
  <si>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</si>
  <si>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</si>
  <si>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</si>
  <si>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</si>
  <si>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</si>
  <si>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</si>
  <si>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</si>
  <si>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</si>
  <si>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</si>
  <si>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</si>
  <si>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</si>
  <si>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</si>
  <si>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</si>
  <si>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</si>
  <si>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</si>
  <si>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</si>
  <si>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</si>
  <si>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</si>
  <si>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</si>
  <si>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</si>
  <si>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</si>
  <si>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</si>
  <si>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</si>
  <si>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</si>
  <si>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</si>
  <si>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</si>
  <si>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</si>
  <si>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</si>
  <si>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</si>
  <si>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</si>
  <si>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</si>
  <si>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</si>
  <si>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</si>
  <si>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</si>
  <si>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</si>
  <si>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</si>
  <si>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</si>
  <si>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</si>
  <si>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</si>
  <si>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</si>
  <si>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</si>
  <si>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</si>
  <si>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</si>
  <si>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</si>
  <si>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</si>
  <si>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</si>
  <si>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</si>
  <si>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</si>
  <si>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</si>
  <si>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</si>
  <si>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</si>
  <si>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</si>
  <si>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</si>
  <si>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</si>
  <si>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</si>
  <si>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</si>
  <si>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</si>
  <si>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</si>
  <si>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</si>
  <si>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</si>
  <si>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</si>
  <si>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</si>
  <si>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</si>
  <si>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</si>
  <si>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</si>
  <si>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</si>
  <si>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</si>
  <si>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</si>
  <si>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</si>
  <si>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</si>
  <si>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</si>
  <si>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</si>
  <si>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</si>
  <si>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</si>
  <si>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</si>
  <si>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</si>
  <si>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</si>
  <si>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</si>
  <si>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</si>
  <si>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</si>
  <si>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</si>
  <si>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</si>
  <si>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</si>
  <si>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</si>
  <si>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</si>
  <si>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</si>
  <si>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</si>
  <si>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</si>
  <si>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</si>
  <si>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</si>
  <si>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</si>
  <si>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</si>
  <si>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</si>
  <si>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</si>
  <si>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</si>
  <si>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</si>
  <si>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</si>
  <si>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</si>
  <si>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</si>
  <si>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</si>
  <si>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</si>
  <si>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</si>
  <si>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</si>
  <si>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</si>
  <si>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</si>
  <si>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</si>
  <si>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</si>
  <si>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</si>
  <si>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</si>
  <si>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</si>
  <si>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</si>
  <si>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</si>
  <si>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</si>
  <si>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</si>
  <si>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</si>
  <si>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</si>
  <si>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</si>
  <si>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</si>
  <si>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</si>
  <si>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</si>
  <si>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</si>
  <si>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</si>
  <si>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</si>
  <si>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</si>
  <si>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</si>
  <si>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</si>
  <si>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</si>
  <si>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</si>
  <si>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</si>
  <si>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</si>
  <si>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</si>
  <si>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</si>
  <si>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</si>
  <si>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</si>
  <si>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</si>
  <si>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</si>
  <si>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</si>
  <si>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</si>
  <si>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</si>
  <si>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</si>
  <si>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</si>
  <si>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</si>
  <si>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</si>
  <si>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</si>
  <si>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</si>
  <si>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</si>
  <si>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</si>
  <si>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</si>
  <si>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</si>
  <si>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</si>
  <si>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</si>
  <si>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</si>
  <si>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</si>
  <si>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</si>
  <si>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</si>
  <si>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</si>
  <si>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</si>
  <si>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</si>
  <si>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</si>
  <si>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</si>
  <si>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</si>
  <si>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</si>
  <si>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</si>
  <si>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</si>
  <si>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</si>
  <si>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</si>
  <si>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</si>
  <si>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</si>
  <si>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</si>
  <si>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</si>
  <si>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</si>
  <si>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</si>
  <si>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</si>
  <si>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</si>
  <si>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</si>
  <si>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</si>
  <si>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</si>
  <si>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</si>
  <si>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</si>
  <si>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</si>
  <si>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</si>
  <si>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</si>
  <si>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</si>
  <si>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</si>
  <si>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</si>
  <si>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</si>
  <si>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</si>
  <si>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</si>
  <si>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</si>
  <si>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</si>
  <si>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</si>
  <si>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</si>
  <si>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</si>
  <si>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</si>
  <si>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</si>
  <si>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</si>
  <si>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</si>
  <si>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</si>
  <si>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</si>
  <si>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</si>
  <si>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</si>
  <si>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</si>
  <si>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</si>
  <si>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</si>
  <si>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</si>
  <si>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</si>
  <si>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</si>
  <si>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</si>
  <si>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</si>
  <si>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</si>
  <si>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</si>
  <si>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</si>
  <si>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</si>
  <si>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</si>
  <si>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</si>
  <si>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</si>
  <si>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</si>
  <si>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</si>
  <si>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</si>
  <si>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</si>
  <si>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</si>
  <si>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</si>
  <si>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</si>
  <si>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</si>
  <si>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</si>
  <si>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</si>
  <si>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</si>
  <si>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</si>
  <si>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</si>
  <si>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</si>
  <si>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</si>
  <si>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</si>
  <si>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</si>
  <si>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</si>
  <si>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</si>
  <si>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</si>
  <si>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</si>
  <si>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</si>
  <si>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</si>
  <si>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</si>
  <si>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</si>
  <si>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</si>
  <si>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</si>
  <si>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</si>
  <si>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</si>
  <si>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</si>
  <si>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</si>
  <si>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</si>
  <si>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</si>
  <si>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</si>
  <si>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</si>
  <si>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</si>
  <si>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</si>
  <si>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</si>
  <si>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</si>
  <si>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</si>
  <si>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</si>
  <si>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</si>
  <si>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</si>
  <si>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</si>
  <si>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</si>
  <si>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</si>
  <si>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</si>
  <si>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</si>
  <si>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</si>
  <si>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</si>
  <si>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</si>
  <si>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</si>
  <si>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</si>
  <si>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</si>
  <si>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</si>
  <si>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</si>
  <si>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</si>
  <si>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</si>
  <si>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</si>
  <si>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</si>
  <si>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</si>
  <si>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</si>
  <si>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</si>
  <si>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</si>
  <si>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</si>
  <si>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</si>
  <si>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</si>
  <si>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</si>
  <si>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</si>
  <si>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</si>
  <si>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</si>
  <si>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</si>
  <si>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</si>
  <si>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</si>
  <si>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</si>
  <si>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</si>
  <si>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</si>
  <si>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</si>
  <si>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</si>
  <si>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</si>
  <si>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</si>
  <si>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</si>
  <si>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</si>
  <si>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</si>
  <si>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</si>
  <si>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</si>
  <si>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</si>
  <si>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</si>
  <si>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</si>
  <si>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</si>
  <si>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</si>
  <si>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</si>
  <si>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</si>
  <si>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</si>
  <si>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</si>
  <si>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</si>
  <si>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</si>
  <si>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</si>
  <si>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</si>
  <si>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</si>
  <si>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</si>
  <si>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</si>
  <si>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</si>
  <si>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</si>
  <si>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</si>
  <si>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</si>
  <si>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</si>
  <si>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</si>
  <si>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</si>
  <si>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</si>
  <si>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</si>
  <si>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</si>
  <si>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</si>
  <si>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</si>
  <si>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</si>
  <si>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</si>
  <si>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</si>
  <si>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</si>
  <si>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</si>
  <si>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</si>
  <si>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</si>
  <si>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</si>
  <si>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</si>
  <si>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</si>
  <si>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</si>
  <si>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</si>
  <si>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</si>
  <si>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</si>
  <si>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</si>
  <si>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</si>
  <si>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</si>
  <si>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</si>
  <si>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</si>
  <si>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</si>
  <si>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</si>
  <si>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</si>
  <si>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</si>
  <si>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</si>
  <si>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</si>
  <si>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</si>
  <si>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</si>
  <si>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</si>
  <si>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</si>
  <si>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</si>
  <si>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</si>
  <si>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</si>
  <si>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</si>
  <si>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</si>
  <si>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</si>
  <si>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</si>
  <si>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</si>
  <si>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</si>
  <si>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</si>
  <si>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</si>
  <si>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</si>
  <si>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</si>
  <si>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</si>
  <si>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</si>
  <si>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</si>
  <si>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</si>
  <si>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</si>
  <si>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</si>
  <si>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</si>
  <si>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</si>
  <si>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</si>
  <si>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</si>
  <si>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</si>
  <si>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</si>
  <si>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</si>
  <si>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</si>
  <si>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</si>
  <si>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</si>
  <si>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</si>
  <si>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</si>
  <si>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</si>
  <si>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</si>
  <si>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</si>
  <si>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</si>
  <si>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</si>
  <si>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</si>
  <si>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</si>
  <si>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</si>
  <si>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</si>
  <si>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</si>
  <si>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</si>
  <si>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</si>
  <si>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</si>
  <si>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</si>
  <si>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</si>
  <si>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</si>
  <si>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</si>
  <si>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</si>
  <si>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</si>
  <si>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</si>
  <si>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</si>
  <si>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</si>
  <si>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</si>
  <si>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</si>
  <si>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</si>
  <si>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</si>
  <si>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</si>
  <si>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</si>
  <si>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</si>
  <si>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</si>
  <si>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</si>
  <si>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</si>
  <si>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</si>
  <si>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</si>
  <si>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</si>
  <si>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</si>
  <si>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</si>
  <si>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</si>
  <si>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</si>
  <si>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</si>
  <si>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</si>
  <si>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</si>
  <si>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</si>
  <si>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</si>
  <si>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</si>
  <si>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</si>
  <si>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</si>
  <si>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</si>
  <si>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</si>
  <si>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</si>
  <si>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</si>
  <si>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</si>
  <si>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</si>
  <si>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</si>
  <si>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</si>
  <si>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</si>
  <si>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</si>
  <si>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</si>
  <si>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</si>
  <si>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</si>
  <si>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</si>
  <si>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</si>
  <si>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</si>
  <si>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</si>
  <si>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</si>
  <si>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</si>
  <si>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</si>
  <si>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</si>
  <si>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</si>
  <si>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</si>
  <si>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</si>
  <si>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</si>
  <si>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</si>
  <si>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</si>
  <si>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</si>
  <si>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</si>
  <si>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</si>
  <si>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</si>
  <si>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</si>
  <si>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</si>
  <si>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</si>
  <si>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</si>
  <si>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</si>
  <si>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</si>
  <si>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</si>
  <si>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</si>
  <si>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</si>
  <si>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</si>
  <si>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</si>
  <si>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</si>
  <si>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</si>
  <si>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</si>
  <si>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</si>
  <si>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</si>
  <si>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</si>
  <si>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</si>
  <si>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</si>
  <si>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</si>
  <si>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</si>
  <si>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</si>
  <si>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</si>
  <si>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</si>
  <si>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</si>
  <si>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</si>
  <si>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</si>
  <si>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</si>
  <si>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</si>
  <si>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</si>
  <si>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</si>
  <si>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</si>
  <si>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</si>
  <si>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</si>
  <si>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</si>
  <si>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</si>
  <si>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</si>
  <si>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</si>
  <si>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</si>
  <si>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</si>
  <si>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</si>
  <si>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</si>
  <si>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</si>
  <si>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</si>
  <si>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</si>
  <si>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</si>
  <si>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</si>
  <si>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</si>
  <si>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</si>
  <si>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</si>
  <si>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</si>
  <si>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</si>
  <si>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</si>
  <si>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</si>
  <si>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</si>
  <si>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</si>
  <si>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</si>
  <si>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</si>
  <si>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</si>
  <si>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</si>
  <si>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</si>
  <si>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</si>
  <si>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</si>
  <si>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</si>
  <si>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</si>
  <si>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</si>
  <si>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</si>
  <si>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</si>
  <si>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</si>
  <si>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</si>
  <si>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</si>
  <si>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</si>
  <si>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</si>
  <si>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</si>
  <si>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</si>
  <si>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</si>
  <si>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</si>
  <si>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</si>
  <si>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</si>
  <si>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</si>
  <si>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</si>
  <si>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</si>
  <si>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</si>
  <si>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</si>
  <si>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</si>
  <si>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</si>
  <si>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</si>
  <si>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</si>
  <si>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</si>
  <si>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</si>
  <si>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</si>
  <si>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</si>
  <si>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</si>
  <si>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</si>
  <si>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</si>
  <si>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</si>
  <si>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</si>
  <si>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</si>
  <si>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</si>
  <si>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</si>
  <si>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</si>
  <si>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</si>
  <si>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</si>
  <si>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</si>
  <si>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</si>
  <si>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</si>
  <si>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</si>
  <si>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</si>
  <si>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</si>
  <si>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</si>
  <si>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</si>
  <si>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</si>
  <si>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</si>
  <si>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</si>
  <si>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</si>
  <si>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</si>
  <si>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</si>
  <si>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</si>
  <si>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</si>
  <si>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</si>
  <si>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</si>
  <si>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</si>
  <si>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</si>
  <si>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</si>
  <si>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</si>
  <si>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</si>
  <si>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</si>
  <si>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</si>
  <si>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</si>
  <si>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</si>
  <si>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</si>
  <si>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</si>
  <si>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</si>
  <si>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</si>
  <si>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</si>
  <si>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</si>
  <si>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</si>
  <si>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</si>
  <si>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</si>
  <si>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</si>
  <si>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</si>
  <si>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</si>
  <si>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</si>
  <si>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</si>
  <si>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</si>
  <si>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</si>
  <si>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</si>
  <si>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</si>
  <si>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</si>
  <si>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</si>
  <si>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</si>
  <si>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</si>
  <si>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</si>
  <si>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</si>
  <si>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</si>
  <si>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</si>
  <si>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</si>
  <si>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</si>
  <si>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</si>
  <si>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</si>
  <si>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</si>
  <si>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</si>
  <si>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</si>
  <si>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</si>
  <si>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</si>
  <si>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</si>
  <si>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</si>
  <si>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</si>
  <si>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</si>
  <si>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</si>
  <si>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</si>
  <si>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</si>
  <si>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</si>
  <si>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</si>
  <si>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</si>
  <si>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</si>
  <si>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</si>
  <si>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</si>
  <si>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</si>
  <si>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</si>
  <si>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</si>
  <si>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</si>
  <si>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</si>
  <si>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</si>
  <si>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</si>
  <si>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</si>
  <si>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</si>
  <si>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</si>
  <si>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</si>
  <si>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</si>
  <si>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</si>
  <si>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</si>
  <si>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</si>
  <si>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</si>
  <si>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</si>
  <si>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</si>
  <si>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</si>
  <si>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</si>
  <si>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</si>
  <si>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</si>
  <si>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</si>
  <si>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</si>
  <si>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</si>
  <si>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</si>
  <si>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</si>
  <si>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</si>
  <si>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</si>
  <si>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</si>
  <si>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</si>
  <si>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</si>
  <si>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</si>
  <si>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</si>
  <si>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</si>
  <si>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</si>
  <si>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</si>
  <si>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</si>
  <si>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</si>
  <si>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</si>
  <si>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</si>
  <si>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</si>
  <si>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</si>
  <si>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</si>
  <si>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</si>
  <si>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</si>
  <si>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</si>
  <si>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</si>
  <si>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</si>
  <si>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</si>
  <si>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</si>
  <si>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</si>
  <si>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</si>
  <si>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</si>
  <si>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</si>
  <si>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</si>
  <si>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</si>
  <si>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</si>
  <si>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</si>
  <si>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</si>
  <si>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</si>
  <si>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</si>
  <si>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</si>
  <si>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</si>
  <si>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</si>
  <si>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</si>
  <si>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</si>
  <si>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</si>
  <si>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</si>
  <si>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</si>
  <si>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</si>
  <si>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</si>
  <si>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</si>
  <si>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</si>
  <si>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</si>
  <si>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</si>
  <si>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</si>
  <si>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</si>
  <si>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</si>
  <si>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</si>
  <si>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</si>
  <si>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</si>
  <si>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</si>
  <si>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</si>
  <si>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</si>
  <si>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</si>
  <si>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</si>
  <si>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</si>
  <si>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</si>
  <si>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</si>
  <si>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</si>
  <si>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</si>
  <si>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</si>
  <si>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</si>
  <si>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</si>
  <si>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</si>
  <si>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</si>
  <si>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</si>
  <si>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</si>
  <si>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</si>
  <si>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</si>
  <si>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</si>
  <si>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</si>
  <si>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</si>
  <si>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</si>
  <si>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</si>
  <si>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</si>
  <si>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</si>
  <si>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</si>
  <si>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</si>
  <si>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</si>
  <si>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</si>
  <si>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</si>
  <si>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</si>
  <si>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</si>
  <si>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</si>
  <si>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</si>
  <si>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</si>
  <si>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</si>
  <si>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</si>
  <si>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</si>
  <si>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</si>
  <si>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</si>
  <si>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</si>
  <si>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</si>
  <si>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</si>
  <si>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</si>
  <si>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</si>
  <si>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</si>
  <si>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</si>
  <si>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</si>
  <si>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</si>
  <si>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</si>
  <si>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</si>
  <si>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</si>
  <si>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</si>
  <si>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</si>
  <si>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</si>
  <si>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</si>
  <si>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</si>
  <si>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</si>
  <si>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</si>
  <si>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</si>
  <si>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</si>
  <si>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</si>
  <si>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</si>
  <si>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</si>
  <si>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</si>
  <si>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</si>
  <si>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</si>
  <si>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</si>
  <si>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</si>
  <si>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</si>
  <si>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</si>
  <si>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</si>
  <si>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</si>
  <si>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</si>
  <si>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</si>
  <si>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</si>
  <si>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</si>
  <si>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</si>
  <si>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</si>
  <si>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</si>
  <si>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</si>
  <si>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</si>
  <si>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</si>
  <si>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</si>
  <si>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</si>
  <si>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</si>
  <si>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</si>
  <si>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</si>
  <si>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</si>
  <si>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</si>
  <si>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</si>
  <si>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</si>
  <si>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</si>
  <si>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</si>
  <si>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</si>
  <si>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</si>
  <si>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</si>
  <si>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</si>
  <si>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</si>
  <si>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</si>
  <si>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</si>
  <si>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</si>
  <si>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</si>
  <si>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</si>
  <si>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</si>
  <si>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</si>
  <si>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</si>
  <si>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</si>
  <si>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</si>
  <si>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</si>
  <si>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</si>
  <si>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</si>
  <si>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</si>
  <si>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</si>
  <si>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</si>
  <si>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</si>
  <si>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</si>
  <si>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</si>
  <si>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</si>
  <si>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</si>
  <si>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</si>
  <si>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</si>
  <si>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</si>
  <si>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</si>
  <si>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</si>
  <si>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</si>
  <si>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</si>
  <si>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</si>
  <si>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</si>
  <si>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</si>
  <si>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</si>
  <si>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</si>
  <si>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</si>
  <si>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</si>
  <si>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</si>
  <si>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</si>
  <si>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</si>
  <si>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</si>
  <si>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</si>
  <si>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</si>
  <si>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</si>
  <si>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</si>
  <si>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</si>
  <si>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</si>
  <si>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</si>
  <si>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</si>
  <si>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</si>
  <si>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</si>
  <si>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</si>
  <si>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</si>
  <si>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</si>
  <si>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</si>
  <si>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</si>
  <si>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</si>
  <si>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</si>
  <si>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</si>
  <si>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</si>
  <si>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</si>
  <si>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</si>
  <si>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</si>
  <si>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</si>
  <si>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</si>
  <si>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</si>
  <si>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</si>
  <si>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</si>
  <si>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</si>
  <si>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</si>
  <si>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</si>
  <si>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</si>
  <si>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</si>
  <si>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</si>
  <si>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</si>
  <si>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</si>
  <si>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</si>
  <si>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</si>
  <si>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</si>
  <si>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</si>
  <si>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</si>
  <si>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</si>
  <si>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</si>
  <si>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</si>
  <si>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</si>
  <si>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</si>
  <si>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</si>
  <si>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</si>
  <si>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</si>
  <si>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</si>
  <si>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</si>
  <si>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</si>
  <si>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</si>
  <si>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</si>
  <si>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</si>
  <si>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</si>
  <si>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</si>
  <si>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</si>
  <si>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</si>
  <si>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</si>
  <si>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</si>
  <si>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</si>
  <si>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</si>
  <si>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</si>
  <si>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</si>
  <si>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</si>
  <si>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</si>
  <si>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</si>
  <si>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</si>
  <si>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</si>
  <si>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</si>
  <si>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</si>
  <si>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</si>
  <si>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</si>
  <si>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</si>
  <si>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</si>
  <si>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</si>
  <si>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</si>
  <si>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</si>
  <si>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</si>
  <si>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</si>
  <si>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</si>
  <si>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</si>
  <si>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</si>
  <si>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</si>
  <si>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</si>
  <si>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</si>
  <si>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</si>
  <si>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</si>
  <si>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</si>
  <si>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</si>
  <si>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</si>
  <si>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</si>
  <si>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</si>
  <si>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</si>
  <si>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</si>
  <si>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</si>
  <si>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</si>
  <si>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</si>
  <si>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</si>
  <si>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</si>
  <si>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</si>
  <si>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</si>
  <si>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</si>
  <si>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</si>
  <si>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</si>
  <si>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</si>
  <si>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</si>
  <si>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</si>
  <si>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</si>
  <si>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</si>
  <si>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</si>
  <si>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</si>
  <si>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</si>
  <si>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</si>
  <si>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</si>
  <si>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</si>
  <si>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</si>
  <si>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</si>
  <si>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</si>
  <si>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</si>
  <si>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</si>
  <si>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</si>
  <si>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</si>
  <si>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</si>
  <si>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</si>
  <si>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</si>
  <si>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</si>
  <si>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</si>
  <si>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</si>
  <si>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</si>
  <si>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</si>
  <si>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</si>
  <si>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</si>
  <si>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</si>
  <si>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</si>
  <si>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</si>
  <si>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</si>
  <si>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</si>
  <si>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</si>
  <si>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</si>
  <si>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</si>
  <si>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</si>
  <si>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</si>
  <si>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</si>
  <si>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</si>
  <si>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</si>
  <si>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</si>
  <si>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</si>
  <si>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</si>
  <si>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</si>
  <si>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</si>
  <si>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</si>
  <si>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</si>
  <si>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</si>
  <si>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</si>
  <si>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</si>
  <si>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</si>
  <si>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</si>
  <si>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</si>
  <si>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</si>
  <si>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</si>
  <si>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</si>
  <si>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</si>
  <si>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</si>
  <si>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</si>
  <si>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</si>
  <si>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</si>
  <si>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</si>
  <si>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</si>
  <si>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</si>
  <si>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</si>
  <si>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</si>
  <si>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</si>
  <si>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</si>
  <si>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</si>
  <si>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</si>
  <si>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</si>
  <si>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</si>
  <si>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</si>
  <si>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</si>
  <si>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</si>
  <si>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</si>
  <si>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</si>
  <si>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</si>
  <si>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</si>
  <si>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</si>
  <si>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</si>
  <si>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</si>
  <si>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</si>
  <si>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</si>
  <si>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</si>
  <si>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</si>
  <si>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</si>
  <si>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</si>
  <si>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</si>
  <si>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</si>
  <si>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</si>
  <si>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</si>
  <si>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</si>
  <si>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</si>
  <si>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</si>
  <si>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</si>
  <si>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</si>
  <si>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</si>
  <si>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</si>
  <si>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</si>
  <si>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</si>
  <si>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</si>
  <si>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</si>
  <si>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</si>
  <si>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</si>
  <si>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</si>
  <si>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</si>
  <si>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</si>
  <si>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</si>
  <si>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</si>
  <si>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</si>
  <si>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</si>
  <si>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</si>
  <si>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</si>
  <si>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</si>
  <si>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</si>
  <si>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</si>
  <si>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</si>
  <si>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</si>
  <si>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</si>
  <si>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</si>
  <si>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</si>
  <si>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</si>
  <si>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</si>
  <si>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</si>
  <si>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</si>
  <si>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</si>
  <si>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</si>
  <si>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</si>
  <si>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</si>
  <si>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</si>
  <si>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</si>
  <si>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</si>
  <si>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</si>
  <si>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</si>
  <si>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</si>
  <si>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</si>
  <si>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</si>
  <si>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</si>
  <si>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</si>
  <si>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</si>
  <si>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</si>
  <si>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</si>
  <si>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</si>
  <si>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</si>
  <si>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</si>
  <si>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</si>
  <si>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</si>
  <si>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</si>
  <si>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</si>
  <si>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</si>
  <si>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</si>
  <si>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</si>
  <si>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</si>
  <si>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</si>
  <si>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</si>
  <si>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</si>
  <si>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</si>
  <si>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</si>
  <si>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</si>
  <si>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</si>
  <si>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</si>
  <si>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</si>
  <si>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</si>
  <si>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</si>
  <si>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</si>
  <si>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</si>
  <si>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</si>
  <si>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</si>
  <si>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</si>
  <si>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</si>
  <si>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</si>
  <si>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</si>
  <si>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</si>
  <si>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</si>
  <si>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</si>
  <si>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</si>
  <si>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</si>
  <si>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</si>
  <si>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</si>
  <si>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</si>
  <si>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</si>
  <si>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</si>
  <si>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</si>
  <si>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</si>
  <si>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</si>
  <si>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</si>
  <si>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</si>
  <si>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</si>
  <si>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</si>
  <si>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</si>
  <si>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</si>
  <si>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</si>
  <si>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</si>
  <si>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</si>
  <si>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</si>
  <si>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</si>
  <si>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</si>
  <si>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</si>
  <si>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</si>
  <si>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</si>
  <si>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</si>
  <si>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</si>
  <si>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</si>
  <si>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</si>
  <si>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</si>
  <si>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</si>
  <si>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</si>
  <si>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</si>
  <si>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</si>
  <si>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</si>
  <si>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</si>
  <si>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</si>
  <si>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</si>
  <si>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</si>
  <si>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</si>
  <si>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</si>
  <si>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</si>
  <si>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</si>
  <si>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</si>
  <si>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</si>
  <si>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</si>
  <si>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</si>
  <si>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</si>
  <si>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</si>
  <si>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</si>
  <si>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</si>
  <si>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</si>
  <si>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</si>
  <si>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</si>
  <si>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</si>
  <si>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</si>
  <si>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</si>
  <si>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</si>
  <si>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</si>
  <si>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</si>
  <si>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</si>
  <si>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</si>
  <si>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</si>
  <si>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</si>
  <si>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</si>
  <si>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</si>
  <si>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</si>
  <si>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</si>
  <si>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</si>
  <si>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</si>
  <si>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</si>
  <si>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</si>
  <si>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</si>
  <si>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</si>
  <si>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</si>
  <si>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</si>
  <si>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</si>
  <si>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</si>
  <si>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</si>
  <si>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</si>
  <si>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</si>
  <si>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</si>
  <si>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</si>
  <si>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</si>
  <si>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</si>
  <si>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</si>
  <si>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</si>
  <si>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</si>
  <si>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</si>
  <si>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</si>
  <si>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</si>
  <si>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</si>
  <si>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</si>
  <si>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</si>
  <si>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</si>
  <si>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</si>
  <si>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</si>
  <si>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</si>
  <si>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</si>
  <si>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</si>
  <si>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</si>
  <si>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</si>
  <si>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</si>
  <si>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</si>
  <si>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</si>
  <si>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</si>
  <si>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</si>
  <si>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</si>
  <si>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</si>
  <si>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</si>
  <si>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</si>
  <si>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</si>
  <si>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</si>
  <si>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</si>
  <si>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</si>
  <si>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</si>
  <si>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</si>
  <si>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</si>
  <si>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</si>
  <si>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</si>
  <si>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</si>
  <si>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</si>
  <si>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</si>
  <si>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</si>
  <si>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</si>
  <si>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</si>
  <si>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</si>
  <si>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</si>
  <si>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</si>
  <si>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</si>
  <si>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</si>
  <si>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</si>
  <si>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</si>
  <si>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</si>
  <si>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</si>
  <si>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</si>
  <si>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</si>
  <si>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</si>
  <si>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</si>
  <si>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</si>
  <si>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</si>
  <si>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</si>
  <si>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</si>
  <si>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</si>
  <si>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</si>
  <si>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</si>
  <si>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</si>
  <si>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</si>
  <si>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</si>
  <si>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</si>
  <si>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</si>
  <si>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</si>
  <si>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</si>
  <si>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</si>
  <si>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</si>
  <si>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</si>
  <si>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</si>
  <si>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</si>
  <si>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</si>
  <si>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</si>
  <si>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</si>
  <si>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</si>
  <si>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</si>
  <si>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</si>
  <si>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</si>
  <si>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</si>
  <si>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</si>
  <si>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</si>
  <si>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</si>
  <si>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</si>
  <si>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</si>
  <si>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</si>
  <si>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</si>
  <si>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</si>
  <si>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</si>
  <si>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</si>
  <si>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</si>
  <si>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</si>
  <si>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</si>
  <si>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</si>
  <si>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</si>
  <si>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</si>
  <si>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</si>
  <si>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</si>
  <si>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</si>
  <si>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</si>
  <si>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</si>
  <si>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</si>
  <si>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</si>
  <si>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</si>
  <si>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</si>
  <si>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</si>
  <si>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</si>
  <si>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</si>
  <si>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</si>
  <si>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</si>
  <si>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</si>
  <si>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</si>
  <si>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</si>
  <si>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</si>
  <si>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</si>
  <si>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</si>
  <si>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</si>
  <si>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</si>
  <si>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</si>
  <si>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</si>
  <si>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</si>
  <si>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</si>
  <si>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</si>
  <si>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</si>
  <si>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</si>
  <si>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</si>
  <si>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</si>
  <si>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</si>
  <si>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</si>
  <si>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</si>
  <si>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</si>
  <si>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</si>
  <si>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</si>
  <si>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</si>
  <si>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</si>
  <si>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</si>
  <si>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</si>
  <si>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</si>
  <si>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</si>
  <si>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</si>
  <si>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</si>
  <si>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</si>
  <si>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</si>
  <si>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</si>
  <si>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</si>
  <si>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</si>
  <si>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</si>
  <si>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</si>
  <si>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</si>
  <si>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</si>
  <si>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</si>
  <si>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</si>
  <si>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</si>
  <si>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</si>
  <si>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</si>
  <si>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</si>
  <si>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</si>
  <si>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</si>
  <si>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</si>
  <si>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</si>
  <si>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</si>
  <si>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</si>
  <si>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</si>
  <si>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</si>
  <si>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</si>
  <si>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</si>
  <si>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</si>
  <si>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</si>
  <si>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</si>
  <si>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</si>
  <si>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</si>
  <si>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</si>
  <si>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</si>
  <si>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</si>
  <si>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</si>
  <si>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</si>
  <si>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</si>
  <si>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</si>
  <si>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</si>
  <si>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</si>
  <si>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</si>
  <si>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</si>
  <si>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</si>
  <si>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</si>
  <si>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</si>
  <si>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</si>
  <si>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</si>
  <si>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</si>
  <si>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</si>
  <si>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</si>
  <si>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</si>
  <si>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</si>
  <si>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</si>
  <si>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</si>
  <si>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</si>
  <si>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</si>
  <si>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</si>
  <si>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</si>
  <si>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</si>
  <si>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</si>
  <si>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</si>
  <si>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</si>
  <si>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</si>
  <si>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</si>
  <si>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</si>
  <si>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</si>
  <si>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</si>
  <si>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</si>
  <si>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</si>
  <si>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</si>
  <si>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</si>
  <si>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</si>
  <si>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</si>
  <si>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</si>
  <si>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</si>
  <si>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</si>
  <si>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</si>
  <si>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</si>
  <si>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</si>
  <si>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</si>
  <si>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</si>
  <si>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</si>
  <si>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</si>
  <si>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</si>
  <si>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</si>
  <si>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</si>
  <si>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</si>
  <si>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</si>
  <si>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</si>
  <si>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</si>
  <si>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</si>
  <si>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</si>
  <si>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</si>
  <si>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</si>
  <si>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</si>
  <si>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</si>
  <si>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</si>
  <si>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</si>
  <si>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</si>
  <si>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</si>
  <si>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</si>
  <si>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</si>
  <si>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</si>
  <si>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</si>
  <si>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</si>
  <si>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</si>
  <si>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</si>
  <si>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</si>
  <si>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</si>
  <si>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</si>
  <si>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</si>
  <si>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</si>
  <si>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</si>
  <si>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</si>
  <si>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</si>
  <si>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</si>
  <si>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</si>
  <si>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</si>
  <si>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</si>
  <si>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</si>
  <si>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</si>
  <si>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</si>
  <si>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</si>
  <si>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</si>
  <si>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</si>
  <si>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</si>
  <si>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</si>
  <si>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</si>
  <si>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</si>
  <si>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</si>
  <si>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</si>
  <si>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</si>
  <si>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</si>
  <si>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</si>
  <si>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</si>
  <si>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</si>
  <si>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</si>
  <si>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</si>
  <si>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</si>
  <si>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</si>
  <si>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</si>
  <si>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</si>
  <si>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</si>
  <si>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</si>
  <si>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</si>
  <si>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</si>
  <si>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</si>
  <si>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</si>
  <si>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</si>
  <si>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</si>
  <si>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</si>
  <si>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</si>
  <si>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</si>
  <si>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</si>
  <si>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</si>
  <si>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</si>
  <si>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</si>
  <si>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</si>
  <si>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</si>
  <si>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</si>
  <si>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</si>
  <si>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</si>
  <si>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</si>
  <si>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</si>
  <si>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</si>
  <si>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</si>
  <si>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</si>
  <si>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</si>
  <si>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</si>
  <si>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</si>
  <si>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</si>
  <si>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</si>
  <si>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</si>
  <si>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</si>
  <si>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</si>
  <si>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</si>
  <si>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</si>
  <si>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</si>
  <si>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</si>
  <si>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</si>
  <si>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</si>
  <si>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</si>
  <si>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</si>
  <si>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</si>
  <si>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</si>
  <si>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</si>
  <si>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</si>
  <si>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</si>
  <si>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</si>
  <si>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</si>
  <si>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</si>
  <si>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</si>
  <si>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</si>
  <si>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</si>
  <si>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</si>
  <si>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</si>
  <si>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</si>
  <si>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</si>
  <si>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</si>
  <si>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</si>
  <si>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</si>
  <si>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</si>
  <si>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</si>
  <si>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</si>
  <si>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</si>
  <si>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</si>
  <si>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</si>
  <si>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</si>
  <si>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</si>
  <si>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</si>
  <si>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</si>
  <si>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</si>
  <si>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</si>
  <si>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</si>
  <si>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</si>
  <si>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</si>
  <si>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</si>
  <si>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</si>
  <si>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</si>
  <si>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</si>
  <si>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</si>
  <si>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</si>
  <si>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</si>
  <si>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</si>
  <si>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</si>
  <si>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</si>
  <si>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</si>
  <si>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</si>
  <si>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</si>
  <si>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</si>
  <si>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</si>
  <si>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</si>
  <si>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</si>
  <si>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</si>
  <si>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</si>
  <si>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</si>
  <si>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</si>
  <si>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</si>
  <si>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</si>
  <si>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</si>
  <si>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</si>
  <si>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</si>
  <si>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</si>
  <si>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</si>
  <si>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</si>
  <si>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</si>
  <si>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</si>
  <si>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</si>
  <si>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</si>
  <si>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</si>
  <si>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</si>
  <si>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</si>
  <si>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</si>
  <si>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</si>
  <si>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</si>
  <si>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</si>
  <si>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</si>
  <si>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</si>
  <si>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</si>
  <si>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</si>
  <si>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</si>
  <si>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</si>
  <si>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</si>
  <si>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</si>
  <si>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</si>
  <si>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</si>
  <si>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</si>
  <si>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</si>
  <si>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</si>
  <si>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</si>
  <si>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</si>
  <si>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</si>
  <si>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</si>
  <si>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</si>
  <si>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</si>
  <si>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</si>
  <si>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</si>
  <si>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</si>
  <si>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</si>
  <si>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</si>
  <si>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</si>
  <si>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</si>
  <si>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</si>
  <si>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</si>
  <si>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</si>
  <si>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</si>
  <si>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</si>
  <si>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</si>
  <si>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</si>
  <si>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</si>
  <si>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</si>
  <si>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</si>
  <si>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</si>
  <si>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</si>
  <si>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</si>
  <si>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</si>
  <si>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</si>
  <si>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</si>
  <si>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</si>
  <si>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</si>
  <si>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</si>
  <si>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</si>
  <si>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</si>
  <si>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</si>
  <si>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</si>
  <si>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</si>
  <si>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</si>
  <si>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</si>
  <si>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</si>
  <si>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</si>
  <si>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</si>
  <si>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</si>
  <si>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</si>
  <si>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</si>
  <si>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</si>
  <si>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</si>
  <si>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</si>
  <si>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</si>
  <si>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</si>
  <si>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</si>
  <si>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</si>
  <si>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</si>
  <si>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</si>
  <si>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</si>
  <si>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</si>
  <si>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</si>
  <si>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</si>
  <si>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</si>
  <si>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</si>
  <si>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</si>
  <si>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</si>
  <si>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</si>
  <si>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</si>
  <si>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</si>
  <si>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</si>
  <si>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</si>
  <si>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</si>
  <si>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</si>
  <si>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</si>
  <si>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</si>
  <si>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</si>
  <si>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</si>
  <si>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</si>
  <si>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</si>
  <si>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</si>
  <si>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</si>
  <si>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</si>
  <si>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</si>
  <si>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</si>
  <si>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</si>
  <si>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</si>
  <si>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</si>
  <si>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</si>
  <si>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</si>
  <si>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</si>
  <si>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</si>
  <si>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</si>
  <si>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</si>
  <si>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</si>
  <si>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</si>
  <si>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</si>
  <si>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</si>
  <si>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</si>
  <si>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</si>
  <si>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</si>
  <si>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</si>
  <si>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</si>
  <si>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</si>
  <si>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</si>
  <si>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</si>
  <si>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</si>
  <si>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</si>
  <si>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</si>
  <si>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</si>
  <si>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</si>
  <si>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</si>
  <si>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</si>
  <si>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</si>
  <si>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</si>
  <si>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</si>
  <si>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</si>
  <si>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</si>
  <si>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</si>
  <si>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</si>
  <si>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</si>
  <si>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</si>
  <si>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</si>
  <si>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</si>
  <si>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</si>
  <si>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</si>
  <si>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</si>
  <si>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</si>
  <si>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</si>
  <si>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</si>
  <si>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</si>
  <si>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</si>
  <si>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</si>
  <si>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</si>
  <si>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</si>
  <si>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</si>
  <si>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</si>
  <si>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</si>
  <si>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</si>
  <si>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</si>
  <si>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</si>
  <si>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</si>
  <si>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</si>
  <si>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</si>
  <si>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</si>
  <si>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</si>
  <si>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</si>
  <si>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</si>
  <si>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</si>
  <si>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</si>
  <si>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</si>
  <si>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</si>
  <si>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</si>
  <si>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</si>
  <si>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</si>
  <si>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</si>
  <si>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</si>
  <si>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</si>
  <si>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</si>
  <si>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</si>
  <si>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</si>
  <si>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</si>
  <si>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</si>
  <si>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</si>
  <si>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</si>
  <si>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</si>
  <si>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</si>
  <si>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</si>
  <si>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</si>
  <si>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</si>
  <si>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</si>
  <si>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</si>
  <si>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</si>
  <si>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</si>
  <si>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</si>
  <si>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</si>
  <si>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</si>
  <si>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</si>
  <si>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</si>
  <si>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</si>
  <si>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</si>
  <si>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</si>
  <si>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</si>
  <si>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</si>
  <si>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</si>
  <si>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</si>
  <si>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</si>
  <si>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</si>
  <si>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</si>
  <si>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</si>
  <si>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</si>
  <si>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</si>
  <si>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</si>
  <si>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</si>
  <si>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</si>
  <si>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</si>
  <si>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</si>
  <si>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</si>
  <si>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</si>
  <si>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</si>
  <si>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</si>
  <si>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</si>
  <si>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</si>
  <si>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</si>
  <si>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</si>
  <si>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</si>
  <si>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</si>
  <si>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</si>
  <si>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</si>
  <si>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</si>
  <si>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</si>
  <si>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</si>
  <si>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</si>
  <si>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</si>
  <si>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</si>
  <si>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</si>
  <si>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</si>
  <si>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</si>
  <si>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</si>
  <si>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</si>
  <si>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</si>
  <si>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</si>
  <si>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</si>
  <si>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</si>
  <si>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</si>
  <si>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</si>
  <si>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</si>
  <si>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</si>
  <si>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</si>
  <si>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</si>
  <si>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</si>
  <si>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</si>
  <si>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</si>
  <si>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</si>
  <si>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</si>
  <si>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</si>
  <si>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</si>
  <si>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</si>
  <si>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</si>
  <si>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</si>
  <si>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</si>
  <si>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</si>
  <si>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</si>
  <si>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</si>
  <si>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</si>
  <si>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</si>
  <si>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</si>
  <si>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</si>
  <si>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</si>
  <si>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</si>
  <si>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</si>
  <si>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</si>
  <si>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</si>
  <si>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</si>
  <si>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</si>
  <si>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</si>
  <si>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</si>
  <si>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</si>
  <si>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</si>
  <si>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</si>
  <si>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</si>
  <si>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</si>
  <si>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</si>
  <si>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</si>
  <si>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</si>
  <si>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</si>
  <si>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</si>
  <si>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</si>
  <si>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</si>
  <si>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</si>
  <si>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</si>
  <si>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</si>
  <si>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</si>
  <si>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</si>
  <si>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</si>
  <si>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</si>
  <si>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</si>
  <si>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</si>
  <si>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</si>
  <si>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</si>
  <si>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</si>
  <si>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</si>
  <si>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</si>
  <si>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</si>
  <si>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</si>
  <si>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</si>
  <si>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</si>
  <si>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</si>
  <si>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</si>
  <si>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</si>
  <si>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</si>
  <si>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</si>
  <si>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</si>
  <si>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</si>
  <si>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</si>
  <si>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</si>
  <si>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</si>
  <si>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</si>
  <si>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</si>
  <si>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</si>
  <si>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</si>
  <si>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</si>
  <si>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</si>
  <si>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</si>
  <si>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</si>
  <si>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</si>
  <si>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</si>
  <si>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</si>
  <si>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</si>
  <si>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</si>
  <si>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</si>
  <si>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</si>
  <si>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</si>
  <si>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</si>
  <si>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</si>
  <si>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</si>
  <si>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</si>
  <si>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</si>
  <si>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</si>
  <si>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</si>
  <si>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</si>
  <si>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</si>
  <si>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</si>
  <si>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</si>
  <si>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</si>
  <si>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</si>
  <si>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</si>
  <si>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</si>
  <si>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</si>
  <si>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</si>
  <si>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</si>
  <si>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</si>
  <si>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</si>
  <si>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</si>
  <si>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</si>
  <si>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</si>
  <si>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</si>
  <si>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</si>
  <si>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</si>
  <si>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</si>
  <si>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</si>
  <si>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</si>
  <si>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</si>
  <si>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</si>
  <si>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</si>
  <si>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</si>
  <si>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</si>
  <si>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</si>
  <si>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</si>
  <si>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</si>
  <si>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</si>
  <si>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</si>
  <si>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</si>
  <si>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</si>
  <si>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</si>
  <si>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</si>
  <si>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</si>
  <si>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</si>
  <si>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</si>
  <si>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</si>
  <si>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</si>
  <si>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</si>
  <si>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</si>
  <si>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</si>
  <si>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</si>
  <si>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</si>
  <si>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</si>
  <si>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</si>
  <si>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</si>
  <si>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</si>
  <si>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</si>
  <si>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</si>
  <si>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</si>
  <si>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</si>
  <si>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</si>
  <si>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</si>
  <si>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</si>
  <si>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</si>
  <si>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</si>
  <si>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</si>
  <si>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</si>
  <si>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</si>
  <si>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</si>
  <si>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</si>
  <si>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</si>
  <si>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</si>
  <si>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</si>
  <si>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</si>
  <si>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</si>
  <si>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</si>
  <si>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</si>
  <si>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</si>
  <si>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</si>
  <si>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</si>
  <si>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</si>
  <si>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</si>
  <si>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</si>
  <si>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</si>
  <si>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</si>
  <si>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</si>
  <si>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</si>
  <si>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</si>
  <si>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</si>
  <si>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</si>
  <si>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</si>
  <si>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</si>
  <si>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</si>
  <si>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</si>
  <si>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</si>
  <si>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</si>
  <si>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</si>
  <si>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</si>
  <si>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</si>
  <si>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</si>
  <si>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</si>
  <si>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</si>
  <si>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</si>
  <si>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</si>
  <si>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</si>
  <si>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</si>
  <si>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</si>
  <si>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</si>
  <si>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</si>
  <si>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</si>
  <si>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</si>
  <si>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</si>
  <si>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</si>
  <si>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</si>
  <si>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</si>
  <si>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</si>
  <si>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</si>
  <si>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</si>
  <si>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</si>
  <si>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</si>
  <si>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</si>
  <si>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</si>
  <si>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</si>
  <si>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</si>
  <si>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</si>
  <si>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</si>
  <si>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</si>
  <si>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</si>
  <si>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</si>
  <si>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</si>
  <si>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</si>
  <si>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</si>
  <si>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</si>
  <si>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</si>
  <si>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</si>
  <si>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</si>
  <si>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</si>
  <si>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</si>
  <si>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</si>
  <si>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</si>
  <si>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</si>
  <si>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</si>
  <si>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</si>
  <si>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</si>
  <si>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</si>
  <si>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</si>
  <si>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</si>
  <si>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</si>
  <si>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</si>
  <si>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</si>
  <si>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</si>
  <si>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</si>
  <si>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</si>
  <si>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</si>
  <si>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</si>
  <si>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</si>
  <si>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</si>
  <si>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</si>
  <si>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</si>
  <si>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</si>
  <si>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</si>
  <si>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</si>
  <si>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</si>
  <si>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</si>
  <si>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</si>
  <si>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</si>
  <si>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</si>
  <si>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</si>
  <si>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</si>
  <si>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</si>
  <si>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</si>
  <si>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</si>
  <si>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</si>
  <si>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</si>
  <si>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</si>
  <si>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</si>
  <si>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</si>
  <si>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</si>
  <si>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</si>
  <si>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</si>
  <si>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</si>
  <si>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</si>
  <si>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</si>
  <si>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</si>
  <si>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</si>
  <si>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</si>
  <si>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</si>
  <si>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</si>
  <si>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</si>
  <si>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</si>
  <si>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</si>
  <si>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</si>
  <si>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</si>
  <si>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</si>
  <si>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</si>
  <si>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</si>
  <si>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</si>
  <si>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</si>
  <si>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</si>
  <si>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</si>
  <si>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</si>
  <si>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</si>
  <si>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</si>
  <si>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</si>
  <si>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</si>
  <si>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</si>
  <si>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</si>
  <si>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</si>
  <si>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</si>
  <si>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</si>
  <si>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</si>
  <si>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</si>
  <si>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</si>
  <si>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</si>
  <si>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</si>
  <si>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</si>
  <si>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</si>
  <si>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</si>
  <si>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</si>
  <si>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</si>
  <si>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</si>
  <si>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</si>
  <si>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</si>
  <si>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</si>
  <si>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</si>
  <si>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</si>
  <si>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</si>
  <si>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</si>
  <si>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</si>
  <si>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</si>
  <si>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</si>
  <si>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</si>
  <si>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</si>
  <si>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</si>
  <si>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</si>
  <si>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</si>
  <si>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</si>
  <si>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</si>
  <si>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</si>
  <si>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</si>
  <si>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</si>
  <si>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</si>
  <si>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</si>
  <si>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</si>
  <si>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</si>
  <si>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</si>
  <si>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</si>
  <si>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</si>
  <si>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</si>
  <si>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</si>
  <si>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</si>
  <si>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</si>
  <si>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</si>
  <si>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</si>
  <si>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</si>
  <si>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</si>
  <si>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</si>
  <si>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</si>
  <si>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</si>
  <si>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</si>
  <si>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</si>
  <si>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</si>
  <si>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</si>
  <si>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</si>
  <si>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</si>
  <si>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</si>
  <si>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</si>
  <si>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</si>
  <si>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</si>
  <si>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</si>
  <si>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</si>
  <si>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</si>
  <si>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</si>
  <si>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</si>
  <si>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</si>
  <si>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</si>
  <si>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</si>
  <si>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</si>
  <si>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</si>
  <si>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</si>
  <si>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</si>
  <si>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</si>
  <si>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</si>
  <si>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</si>
  <si>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</si>
  <si>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</si>
  <si>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</si>
  <si>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</si>
  <si>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</si>
  <si>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</si>
  <si>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</si>
  <si>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</si>
  <si>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</si>
  <si>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</si>
  <si>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</si>
  <si>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</si>
  <si>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</si>
  <si>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</si>
  <si>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</si>
  <si>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</si>
  <si>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</si>
  <si>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</si>
  <si>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</si>
  <si>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</si>
  <si>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</si>
  <si>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</si>
  <si>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</si>
  <si>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</si>
  <si>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</si>
  <si>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</si>
  <si>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</si>
  <si>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</si>
  <si>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</si>
  <si>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</si>
  <si>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</si>
  <si>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</si>
  <si>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</si>
  <si>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</si>
  <si>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</si>
  <si>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</si>
  <si>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</si>
  <si>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</si>
  <si>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</si>
  <si>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</si>
  <si>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</si>
  <si>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</si>
  <si>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</si>
  <si>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</si>
  <si>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</si>
  <si>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</si>
  <si>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</si>
  <si>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</si>
  <si>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</si>
  <si>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</si>
  <si>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</si>
  <si>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</si>
  <si>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</si>
  <si>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</si>
  <si>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</si>
  <si>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</si>
  <si>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</si>
  <si>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</si>
  <si>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</si>
  <si>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</si>
  <si>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</si>
  <si>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</si>
  <si>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</si>
  <si>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</si>
  <si>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</si>
  <si>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</si>
  <si>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</si>
  <si>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</si>
  <si>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</si>
  <si>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</si>
  <si>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</si>
  <si>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</si>
  <si>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</si>
  <si>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</si>
  <si>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</si>
  <si>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</si>
  <si>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</si>
  <si>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</si>
  <si>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</si>
  <si>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</si>
  <si>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</si>
  <si>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</si>
  <si>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</si>
  <si>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</si>
  <si>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</si>
  <si>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</si>
  <si>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</si>
  <si>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</si>
  <si>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</si>
  <si>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</si>
  <si>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</si>
  <si>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</si>
  <si>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</si>
  <si>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</si>
  <si>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</si>
  <si>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</si>
  <si>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</si>
  <si>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</si>
  <si>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</si>
  <si>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</si>
  <si>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</si>
  <si>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</si>
  <si>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</si>
  <si>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</si>
  <si>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</si>
  <si>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</si>
  <si>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</si>
  <si>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</si>
  <si>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</si>
  <si>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</si>
  <si>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</si>
  <si>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</si>
  <si>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</si>
  <si>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</si>
  <si>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</si>
  <si>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</si>
  <si>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</si>
  <si>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</si>
  <si>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</si>
  <si>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</si>
  <si>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</si>
  <si>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</si>
  <si>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</si>
  <si>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</si>
  <si>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</si>
  <si>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</si>
  <si>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</si>
  <si>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</si>
  <si>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</si>
  <si>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</si>
  <si>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</si>
  <si>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</si>
  <si>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</si>
  <si>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</si>
  <si>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</si>
  <si>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</si>
  <si>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</si>
  <si>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</si>
  <si>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</si>
  <si>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</si>
  <si>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</si>
  <si>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</si>
  <si>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</si>
  <si>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</si>
  <si>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</si>
  <si>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</si>
  <si>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</si>
  <si>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</si>
  <si>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</si>
  <si>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</si>
  <si>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</si>
  <si>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</si>
  <si>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</si>
  <si>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</si>
  <si>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</si>
  <si>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</si>
  <si>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</si>
  <si>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</si>
  <si>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</si>
  <si>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</si>
  <si>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</si>
  <si>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</si>
  <si>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</si>
  <si>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</si>
  <si>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</si>
  <si>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</si>
  <si>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</si>
  <si>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</si>
  <si>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</si>
  <si>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</si>
  <si>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</si>
  <si>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</si>
  <si>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</si>
  <si>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</si>
  <si>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</si>
  <si>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</si>
  <si>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</si>
  <si>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</si>
  <si>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</si>
  <si>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</si>
  <si>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</si>
  <si>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</si>
  <si>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</si>
  <si>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</si>
  <si>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</si>
  <si>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</si>
  <si>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</si>
  <si>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</si>
  <si>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</si>
  <si>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</si>
  <si>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</si>
  <si>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</si>
  <si>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</si>
  <si>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</si>
  <si>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</si>
  <si>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</si>
  <si>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</si>
  <si>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</si>
  <si>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</si>
  <si>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</si>
  <si>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</si>
  <si>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</si>
  <si>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</si>
  <si>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</si>
  <si>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</si>
  <si>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</si>
  <si>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</si>
  <si>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</si>
  <si>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</si>
  <si>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</si>
  <si>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</si>
  <si>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</si>
  <si>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</si>
  <si>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</si>
  <si>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</si>
  <si>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</si>
  <si>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</si>
  <si>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</si>
  <si>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</si>
  <si>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</si>
  <si>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</si>
  <si>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</si>
  <si>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</si>
  <si>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</si>
  <si>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</si>
  <si>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</si>
  <si>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</si>
  <si>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</si>
  <si>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</si>
  <si>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</si>
  <si>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</si>
  <si>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</si>
  <si>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</si>
  <si>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</si>
  <si>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</si>
  <si>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</si>
  <si>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</si>
  <si>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</si>
  <si>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</si>
  <si>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</si>
  <si>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</si>
  <si>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</si>
  <si>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</si>
  <si>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</si>
  <si>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</si>
  <si>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</si>
  <si>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</si>
  <si>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</si>
  <si>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</si>
  <si>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</si>
  <si>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</si>
  <si>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</si>
  <si>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</si>
  <si>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</si>
  <si>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</si>
  <si>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</si>
  <si>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</si>
  <si>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</si>
  <si>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</si>
  <si>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</si>
  <si>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</si>
  <si>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</si>
  <si>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</si>
  <si>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</si>
  <si>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</si>
  <si>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</si>
  <si>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</si>
  <si>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</si>
  <si>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</si>
  <si>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</si>
  <si>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</si>
  <si>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</si>
  <si>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</si>
  <si>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</si>
  <si>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</si>
  <si>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</si>
  <si>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</si>
  <si>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</si>
  <si>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</si>
  <si>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</si>
  <si>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</si>
  <si>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</si>
  <si>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</si>
  <si>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</si>
  <si>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</si>
  <si>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</si>
  <si>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</si>
  <si>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</si>
  <si>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</si>
  <si>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</si>
  <si>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</si>
  <si>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</si>
  <si>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</si>
  <si>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</si>
  <si>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</si>
  <si>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</si>
  <si>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</si>
  <si>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</si>
  <si>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</si>
  <si>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</si>
  <si>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</si>
  <si>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</si>
  <si>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</si>
  <si>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</si>
  <si>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</si>
  <si>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</si>
  <si>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</si>
  <si>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</si>
  <si>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</si>
  <si>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</si>
  <si>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</si>
  <si>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</si>
  <si>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</si>
  <si>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</si>
  <si>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</si>
  <si>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</si>
  <si>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</si>
  <si>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</si>
  <si>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</si>
  <si>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</si>
  <si>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</si>
  <si>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</si>
  <si>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</si>
  <si>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</si>
  <si>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</si>
  <si>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</si>
  <si>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</si>
  <si>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</si>
  <si>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</si>
  <si>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</si>
  <si>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</si>
  <si>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</si>
  <si>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</si>
  <si>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</si>
  <si>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</si>
  <si>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</si>
  <si>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</si>
  <si>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</si>
  <si>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</si>
  <si>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</si>
  <si>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</si>
  <si>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</si>
  <si>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</si>
  <si>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</si>
  <si>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</si>
  <si>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</si>
  <si>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</si>
  <si>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</si>
  <si>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</si>
  <si>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</si>
  <si>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</si>
  <si>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</si>
  <si>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</si>
  <si>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</si>
  <si>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</si>
  <si>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</si>
  <si>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</si>
  <si>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</si>
  <si>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</si>
  <si>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</si>
  <si>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</si>
  <si>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</si>
  <si>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</si>
  <si>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</si>
  <si>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</si>
  <si>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</si>
  <si>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</si>
  <si>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</si>
  <si>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</si>
  <si>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</si>
  <si>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</si>
  <si>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</si>
  <si>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</si>
  <si>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</si>
  <si>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</si>
  <si>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</si>
  <si>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</si>
  <si>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</si>
  <si>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</si>
  <si>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</si>
  <si>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</si>
  <si>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</si>
  <si>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</si>
  <si>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</si>
  <si>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</si>
  <si>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</si>
  <si>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</si>
  <si>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</si>
  <si>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</si>
  <si>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</si>
  <si>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</si>
  <si>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</si>
  <si>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</si>
  <si>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</si>
  <si>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</si>
  <si>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</si>
  <si>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</si>
  <si>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</si>
  <si>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</si>
  <si>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</si>
  <si>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</si>
  <si>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</si>
  <si>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</si>
  <si>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</si>
  <si>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</si>
  <si>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</si>
  <si>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</si>
  <si>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</si>
  <si>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</si>
  <si>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</si>
  <si>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</si>
  <si>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</si>
  <si>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</si>
  <si>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</si>
  <si>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</si>
  <si>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</si>
  <si>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</si>
  <si>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</si>
  <si>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</si>
  <si>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</si>
  <si>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</si>
  <si>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</si>
  <si>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</si>
  <si>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</si>
  <si>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</si>
  <si>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</si>
  <si>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</si>
  <si>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</si>
  <si>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</si>
  <si>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</si>
  <si>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</si>
  <si>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</si>
  <si>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</si>
  <si>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</si>
  <si>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</si>
  <si>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</si>
  <si>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</si>
  <si>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</si>
  <si>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</si>
  <si>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</si>
  <si>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</si>
  <si>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</si>
  <si>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</si>
  <si>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</si>
  <si>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</si>
  <si>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</si>
  <si>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</si>
  <si>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</si>
  <si>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</si>
  <si>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</si>
  <si>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</si>
  <si>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</si>
  <si>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</si>
  <si>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</si>
  <si>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</si>
  <si>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</si>
  <si>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</si>
  <si>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</si>
  <si>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</si>
  <si>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</si>
  <si>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</si>
  <si>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</si>
  <si>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</si>
  <si>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</si>
  <si>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</si>
  <si>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</si>
  <si>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</si>
  <si>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</si>
  <si>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</si>
  <si>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</si>
  <si>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</si>
  <si>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</si>
  <si>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</si>
  <si>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</si>
  <si>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</si>
  <si>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</si>
  <si>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</si>
  <si>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</si>
  <si>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</si>
  <si>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</si>
  <si>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</si>
  <si>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</si>
  <si>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</si>
  <si>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</si>
  <si>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</si>
  <si>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</si>
  <si>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</si>
  <si>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</si>
  <si>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</si>
  <si>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</si>
  <si>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</si>
  <si>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</si>
  <si>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</si>
  <si>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</si>
  <si>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</si>
  <si>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</si>
  <si>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</si>
  <si>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</si>
  <si>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</si>
  <si>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</si>
  <si>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</si>
  <si>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</si>
  <si>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</si>
  <si>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</si>
  <si>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</si>
  <si>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</si>
  <si>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</si>
  <si>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</si>
  <si>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</si>
  <si>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</si>
  <si>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</si>
  <si>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</si>
  <si>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</si>
  <si>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</si>
  <si>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</si>
  <si>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</si>
  <si>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</si>
  <si>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</si>
  <si>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</si>
  <si>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</si>
  <si>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</si>
  <si>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</si>
  <si>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</si>
  <si>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</si>
  <si>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</si>
  <si>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</si>
  <si>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</si>
  <si>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</si>
  <si>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</si>
  <si>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</si>
  <si>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</si>
  <si>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</si>
  <si>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</si>
  <si>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</si>
  <si>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</si>
  <si>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</si>
  <si>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</si>
  <si>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</si>
  <si>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</si>
  <si>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</si>
  <si>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</si>
  <si>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</si>
  <si>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</si>
  <si>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</si>
  <si>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</si>
  <si>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</si>
  <si>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</si>
  <si>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</si>
  <si>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</si>
  <si>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</si>
  <si>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</si>
  <si>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</si>
  <si>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</si>
  <si>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</si>
  <si>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</si>
  <si>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</si>
  <si>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</si>
  <si>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</si>
  <si>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</si>
  <si>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</si>
  <si>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</si>
  <si>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</si>
  <si>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</si>
  <si>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</si>
  <si>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</si>
  <si>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</si>
  <si>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</si>
  <si>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</si>
  <si>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</si>
  <si>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</si>
  <si>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</si>
  <si>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</si>
  <si>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</si>
  <si>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</si>
  <si>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</si>
  <si>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</si>
  <si>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</si>
  <si>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</si>
  <si>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</si>
  <si>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</si>
  <si>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</si>
  <si>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</si>
  <si>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</si>
  <si>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</si>
  <si>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</si>
  <si>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</si>
  <si>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</si>
  <si>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</si>
  <si>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</si>
  <si>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</si>
  <si>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</si>
  <si>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</si>
  <si>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</si>
  <si>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</si>
  <si>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</si>
  <si>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</si>
  <si>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</si>
  <si>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</si>
  <si>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</si>
  <si>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</si>
  <si>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</si>
  <si>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</si>
  <si>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</si>
  <si>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</si>
  <si>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</si>
  <si>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</si>
  <si>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</si>
  <si>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</si>
  <si>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</si>
  <si>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</si>
  <si>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</si>
  <si>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</si>
  <si>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</si>
  <si>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</si>
  <si>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</si>
  <si>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</si>
  <si>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</si>
  <si>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</si>
  <si>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</si>
  <si>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</si>
  <si>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</si>
  <si>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</si>
  <si>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</si>
  <si>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</si>
  <si>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</si>
  <si>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</si>
  <si>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</si>
  <si>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</si>
  <si>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</si>
  <si>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</si>
  <si>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</si>
  <si>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</si>
  <si>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</si>
  <si>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</si>
  <si>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</si>
  <si>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</si>
  <si>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</si>
  <si>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</si>
  <si>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</si>
  <si>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</si>
  <si>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</si>
  <si>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</si>
  <si>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</si>
  <si>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</si>
  <si>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</si>
  <si>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</si>
  <si>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</si>
  <si>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</si>
  <si>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</si>
  <si>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</si>
  <si>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</si>
  <si>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</si>
  <si>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</si>
  <si>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</si>
  <si>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</si>
  <si>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</si>
  <si>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</si>
  <si>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</si>
  <si>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</si>
  <si>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</si>
  <si>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</si>
  <si>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</si>
  <si>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</si>
  <si>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</si>
  <si>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</si>
  <si>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</si>
  <si>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</si>
  <si>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</si>
  <si>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</si>
  <si>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</si>
  <si>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</si>
  <si>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</si>
  <si>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</si>
  <si>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</si>
  <si>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</si>
  <si>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</si>
  <si>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</si>
  <si>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</si>
  <si>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</si>
  <si>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</si>
  <si>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</si>
  <si>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</si>
  <si>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</si>
  <si>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</si>
  <si>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</si>
  <si>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</si>
  <si>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</si>
  <si>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</si>
  <si>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</si>
  <si>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</si>
  <si>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</si>
  <si>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</si>
  <si>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</si>
  <si>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</si>
  <si>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</si>
  <si>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</si>
  <si>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</si>
  <si>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</si>
  <si>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</si>
  <si>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</si>
  <si>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</si>
  <si>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</si>
  <si>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</si>
  <si>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</si>
  <si>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</si>
  <si>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</si>
  <si>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</si>
  <si>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</si>
  <si>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</si>
  <si>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</si>
  <si>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</si>
  <si>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</si>
  <si>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</si>
  <si>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</si>
  <si>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</si>
  <si>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</si>
  <si>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</si>
  <si>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</si>
  <si>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</si>
  <si>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</si>
  <si>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</si>
  <si>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</si>
  <si>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</si>
  <si>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</si>
  <si>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</si>
  <si>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</si>
  <si>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</si>
  <si>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</si>
  <si>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</si>
  <si>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</si>
  <si>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</si>
  <si>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</si>
  <si>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</si>
  <si>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</si>
  <si>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</si>
  <si>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</si>
  <si>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</si>
  <si>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</si>
  <si>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</si>
  <si>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</si>
  <si>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</si>
  <si>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</si>
  <si>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</si>
  <si>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</si>
  <si>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</si>
  <si>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</si>
  <si>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</si>
  <si>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</si>
  <si>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</si>
  <si>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</si>
  <si>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</si>
  <si>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</si>
  <si>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</si>
  <si>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</si>
  <si>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</si>
  <si>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</si>
  <si>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</si>
  <si>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</si>
  <si>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</si>
  <si>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</si>
  <si>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</si>
  <si>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</si>
  <si>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</si>
  <si>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</si>
  <si>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</si>
  <si>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</si>
  <si>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</si>
  <si>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</si>
  <si>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</si>
  <si>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</si>
  <si>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</si>
  <si>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</si>
  <si>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</si>
  <si>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</si>
  <si>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</si>
  <si>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</si>
  <si>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</si>
  <si>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</si>
  <si>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</si>
  <si>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</si>
  <si>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</si>
  <si>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</si>
  <si>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</si>
  <si>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</si>
  <si>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</si>
  <si>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</si>
  <si>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</si>
  <si>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</si>
  <si>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</si>
  <si>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</si>
  <si>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</si>
  <si>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</si>
  <si>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</si>
  <si>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</si>
  <si>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</si>
  <si>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</si>
  <si>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</si>
  <si>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</si>
  <si>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</si>
  <si>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</si>
  <si>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</si>
  <si>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</si>
  <si>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</si>
  <si>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</si>
  <si>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</si>
  <si>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</si>
  <si>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</si>
  <si>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</si>
  <si>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</si>
  <si>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</si>
  <si>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</si>
  <si>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</si>
  <si>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</si>
  <si>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</si>
  <si>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</si>
  <si>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</si>
  <si>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</si>
  <si>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</si>
  <si>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</si>
  <si>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</si>
  <si>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</si>
  <si>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</si>
  <si>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</si>
  <si>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</si>
  <si>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</si>
  <si>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</si>
  <si>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</si>
  <si>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</si>
  <si>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</si>
  <si>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</si>
  <si>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</si>
  <si>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</si>
  <si>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</si>
  <si>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</si>
  <si>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</si>
  <si>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</si>
  <si>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</si>
  <si>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</si>
  <si>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</si>
  <si>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</si>
  <si>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</si>
  <si>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</si>
  <si>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</si>
  <si>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</si>
  <si>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</si>
  <si>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</si>
  <si>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</si>
  <si>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</si>
  <si>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</si>
  <si>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</si>
  <si>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</si>
  <si>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</si>
  <si>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</si>
  <si>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</si>
  <si>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</si>
  <si>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</si>
  <si>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</si>
  <si>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</si>
  <si>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</si>
  <si>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</si>
  <si>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</si>
  <si>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</si>
  <si>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</si>
  <si>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</si>
  <si>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</si>
  <si>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</si>
  <si>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</si>
  <si>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</si>
  <si>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</si>
  <si>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</si>
  <si>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</si>
  <si>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</si>
  <si>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</si>
  <si>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</si>
  <si>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</si>
  <si>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</si>
  <si>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</si>
  <si>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</si>
  <si>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</si>
  <si>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</si>
  <si>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</si>
  <si>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</si>
  <si>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</si>
  <si>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</si>
  <si>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</si>
  <si>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</si>
  <si>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</si>
  <si>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</si>
  <si>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</si>
  <si>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</si>
  <si>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</si>
  <si>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</si>
  <si>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</si>
  <si>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</si>
  <si>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</si>
  <si>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</si>
  <si>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</si>
  <si>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</si>
  <si>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</si>
  <si>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</si>
  <si>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</si>
  <si>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</si>
  <si>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</si>
  <si>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</si>
  <si>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</si>
  <si>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</si>
  <si>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</si>
  <si>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</si>
  <si>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</si>
  <si>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</si>
  <si>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</si>
  <si>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</si>
  <si>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</si>
  <si>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</si>
  <si>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</si>
  <si>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</si>
  <si>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</si>
  <si>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</si>
  <si>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</si>
  <si>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</si>
  <si>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</si>
  <si>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</si>
  <si>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</si>
  <si>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</si>
  <si>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</si>
  <si>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</si>
  <si>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</si>
  <si>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</si>
  <si>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</si>
  <si>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</si>
  <si>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</si>
  <si>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</si>
  <si>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</si>
  <si>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</si>
  <si>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</si>
  <si>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</si>
  <si>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</si>
  <si>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</si>
  <si>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</si>
  <si>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</si>
  <si>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</si>
  <si>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</si>
  <si>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</si>
  <si>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</si>
  <si>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</si>
  <si>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</si>
  <si>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</si>
  <si>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</si>
  <si>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</si>
  <si>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</si>
  <si>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</si>
  <si>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</si>
  <si>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</si>
  <si>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</si>
  <si>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</si>
  <si>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</si>
  <si>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</si>
  <si>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</si>
  <si>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</si>
  <si>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</si>
  <si>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</si>
  <si>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</si>
  <si>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</si>
  <si>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</si>
  <si>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</si>
  <si>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</si>
  <si>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</si>
  <si>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</si>
  <si>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</si>
  <si>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</si>
  <si>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</si>
  <si>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</si>
  <si>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</si>
  <si>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</si>
  <si>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</si>
  <si>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</si>
  <si>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</si>
  <si>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</si>
  <si>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</si>
  <si>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</si>
  <si>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</si>
  <si>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</si>
  <si>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</si>
  <si>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</si>
  <si>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</si>
  <si>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</si>
  <si>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</si>
  <si>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</si>
  <si>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</si>
  <si>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</si>
  <si>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</si>
  <si>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</si>
  <si>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</si>
  <si>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</si>
  <si>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</si>
  <si>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</si>
  <si>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</si>
  <si>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</si>
  <si>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</si>
  <si>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</si>
  <si>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</si>
  <si>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</si>
  <si>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</si>
  <si>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</si>
  <si>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</si>
  <si>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</si>
  <si>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</si>
  <si>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</si>
  <si>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</si>
  <si>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</si>
  <si>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</si>
  <si>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</si>
  <si>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</si>
  <si>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</si>
  <si>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</si>
  <si>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</si>
  <si>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</si>
  <si>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</si>
  <si>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</si>
  <si>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</si>
  <si>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</si>
  <si>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</si>
  <si>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</si>
  <si>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</si>
  <si>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</si>
  <si>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</si>
  <si>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</si>
  <si>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</si>
  <si>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</si>
  <si>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</si>
  <si>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</si>
  <si>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</si>
  <si>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</si>
  <si>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</si>
  <si>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</si>
  <si>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</si>
  <si>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</si>
  <si>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</si>
  <si>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</si>
  <si>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</si>
  <si>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</si>
  <si>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</si>
  <si>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</si>
  <si>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</si>
  <si>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</si>
  <si>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</si>
  <si>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</si>
  <si>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</si>
  <si>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</si>
  <si>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</si>
  <si>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</si>
  <si>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</si>
  <si>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</si>
  <si>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</si>
  <si>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</si>
  <si>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</si>
  <si>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</si>
  <si>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</si>
  <si>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</si>
  <si>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</si>
  <si>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</si>
  <si>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</si>
  <si>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</si>
  <si>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</si>
  <si>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</si>
  <si>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</si>
  <si>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</si>
  <si>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</si>
  <si>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</si>
  <si>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</si>
  <si>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</si>
  <si>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</si>
  <si>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</si>
  <si>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</si>
  <si>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</si>
  <si>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</si>
  <si>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</si>
  <si>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</si>
  <si>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</si>
  <si>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</si>
  <si>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</si>
  <si>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</si>
  <si>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</si>
  <si>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</si>
  <si>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</si>
  <si>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</si>
  <si>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</si>
  <si>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</si>
  <si>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</si>
  <si>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</si>
  <si>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</si>
  <si>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</si>
  <si>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</si>
  <si>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</si>
  <si>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</si>
  <si>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</si>
  <si>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</si>
  <si>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</si>
  <si>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</si>
  <si>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</si>
  <si>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</si>
  <si>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</si>
  <si>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</si>
  <si>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</si>
  <si>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</si>
  <si>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</si>
  <si>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</si>
  <si>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</si>
  <si>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</si>
  <si>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</si>
  <si>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</si>
  <si>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</si>
  <si>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</si>
  <si>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</si>
  <si>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</si>
  <si>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</si>
  <si>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</si>
  <si>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</si>
  <si>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</si>
  <si>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</si>
  <si>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</si>
  <si>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</si>
  <si>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</si>
  <si>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</si>
  <si>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</si>
  <si>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</si>
  <si>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</si>
  <si>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</si>
  <si>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</si>
  <si>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</si>
  <si>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</si>
  <si>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</si>
  <si>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</si>
  <si>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</si>
  <si>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</si>
  <si>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</si>
  <si>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</si>
  <si>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</si>
  <si>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</si>
  <si>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</si>
  <si>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</si>
  <si>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</si>
  <si>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</si>
  <si>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</si>
  <si>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</si>
  <si>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</si>
  <si>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</si>
  <si>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</si>
  <si>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</si>
  <si>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</si>
  <si>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</si>
  <si>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</si>
  <si>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</si>
  <si>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</si>
  <si>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</si>
  <si>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</si>
  <si>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</si>
  <si>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</si>
  <si>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</si>
  <si>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</si>
  <si>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</si>
  <si>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</si>
  <si>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</si>
  <si>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</si>
  <si>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</si>
  <si>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</si>
  <si>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</si>
  <si>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</si>
  <si>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</si>
  <si>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</si>
  <si>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</si>
  <si>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</si>
  <si>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</si>
  <si>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</si>
  <si>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</si>
  <si>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</si>
  <si>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</si>
  <si>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</si>
  <si>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</si>
  <si>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</si>
  <si>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</si>
  <si>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</si>
  <si>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</si>
  <si>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</si>
  <si>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</si>
  <si>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</si>
  <si>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</si>
  <si>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</si>
  <si>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</si>
  <si>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</si>
  <si>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</si>
  <si>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</si>
  <si>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</si>
  <si>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</si>
  <si>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</si>
  <si>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</si>
  <si>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</si>
  <si>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</si>
  <si>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</si>
  <si>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</si>
  <si>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</si>
  <si>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</si>
  <si>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</si>
  <si>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</si>
  <si>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</si>
  <si>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</si>
  <si>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</si>
  <si>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</si>
  <si>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</si>
  <si>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</si>
  <si>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</si>
  <si>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</si>
  <si>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</si>
  <si>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</si>
  <si>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</si>
  <si>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</si>
  <si>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</si>
  <si>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</si>
  <si>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</si>
  <si>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</si>
  <si>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</si>
  <si>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</si>
  <si>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</si>
  <si>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</si>
  <si>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</si>
  <si>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</si>
  <si>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</si>
  <si>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</si>
  <si>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</si>
  <si>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</si>
  <si>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</si>
  <si>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</si>
  <si>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</si>
  <si>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</si>
  <si>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</si>
  <si>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</si>
  <si>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</si>
  <si>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</si>
  <si>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</si>
  <si>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</si>
  <si>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</si>
  <si>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</si>
  <si>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</si>
  <si>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</si>
  <si>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</si>
  <si>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</si>
  <si>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</si>
  <si>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</si>
  <si>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</si>
  <si>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</si>
  <si>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</si>
  <si>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</si>
  <si>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</si>
  <si>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</si>
  <si>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</si>
  <si>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</si>
  <si>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</si>
  <si>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</si>
  <si>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</si>
  <si>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</si>
  <si>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</si>
  <si>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</si>
  <si>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</si>
  <si>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</si>
  <si>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</si>
  <si>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</si>
  <si>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</si>
  <si>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</si>
  <si>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</si>
  <si>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</si>
  <si>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</si>
  <si>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</si>
  <si>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</si>
  <si>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</si>
  <si>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</si>
  <si>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</si>
  <si>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</si>
  <si>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</si>
  <si>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</si>
  <si>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</si>
  <si>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</si>
  <si>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</si>
  <si>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</si>
  <si>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</si>
  <si>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</si>
  <si>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</si>
  <si>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</si>
  <si>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</si>
  <si>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</si>
  <si>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</si>
  <si>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</si>
  <si>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</si>
  <si>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</si>
  <si>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</si>
  <si>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</si>
  <si>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</si>
  <si>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</si>
  <si>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</si>
  <si>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</si>
  <si>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</si>
  <si>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</si>
  <si>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</si>
  <si>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</si>
  <si>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</si>
  <si>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</si>
  <si>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</si>
  <si>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</si>
  <si>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</si>
  <si>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</si>
  <si>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</si>
  <si>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</si>
  <si>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</si>
  <si>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</si>
  <si>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</si>
  <si>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</si>
  <si>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</si>
  <si>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</si>
  <si>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</si>
  <si>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</si>
  <si>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</si>
  <si>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</si>
  <si>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</si>
  <si>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</si>
  <si>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</si>
  <si>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</si>
  <si>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</si>
  <si>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</si>
  <si>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</si>
  <si>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</si>
  <si>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</si>
  <si>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</si>
  <si>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</si>
  <si>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</si>
  <si>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</si>
  <si>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</si>
  <si>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</si>
  <si>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</si>
  <si>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</si>
  <si>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</si>
  <si>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</si>
  <si>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</si>
  <si>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</si>
  <si>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</si>
  <si>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</si>
  <si>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</si>
  <si>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</si>
  <si>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</si>
  <si>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</si>
  <si>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</si>
  <si>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</si>
  <si>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</si>
  <si>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</si>
  <si>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</si>
  <si>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</si>
  <si>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</si>
  <si>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</si>
  <si>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</si>
  <si>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</si>
  <si>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</si>
  <si>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</si>
  <si>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</si>
  <si>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</si>
  <si>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</si>
  <si>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</si>
  <si>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</si>
  <si>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</si>
  <si>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</si>
  <si>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</si>
  <si>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</si>
  <si>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</si>
  <si>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</si>
  <si>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</si>
  <si>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</si>
  <si>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</si>
  <si>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</si>
  <si>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</si>
  <si>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</si>
  <si>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</si>
  <si>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</si>
  <si>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</si>
  <si>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</si>
  <si>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</si>
  <si>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</si>
  <si>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</si>
  <si>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</si>
  <si>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</si>
  <si>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</si>
  <si>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</si>
  <si>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</si>
  <si>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</si>
  <si>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</si>
  <si>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</si>
  <si>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</si>
  <si>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</si>
  <si>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</si>
  <si>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</si>
  <si>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</si>
  <si>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</si>
  <si>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</si>
  <si>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</si>
  <si>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</si>
  <si>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</si>
  <si>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</si>
  <si>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</si>
  <si>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</si>
  <si>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</si>
  <si>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</si>
  <si>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</si>
  <si>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</si>
  <si>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</si>
  <si>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</si>
  <si>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</si>
  <si>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</si>
  <si>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</si>
  <si>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</si>
  <si>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</si>
  <si>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</si>
  <si>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</si>
  <si>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</si>
  <si>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</si>
  <si>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</si>
  <si>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</si>
  <si>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</si>
  <si>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</si>
  <si>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</si>
  <si>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</si>
  <si>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</si>
  <si>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</si>
  <si>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</si>
  <si>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</si>
  <si>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</si>
  <si>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</si>
  <si>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</si>
  <si>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</si>
  <si>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</si>
  <si>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</si>
  <si>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</si>
  <si>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</si>
  <si>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</si>
  <si>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</si>
  <si>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</si>
  <si>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</si>
  <si>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</si>
  <si>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</si>
  <si>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</si>
  <si>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</si>
  <si>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</si>
  <si>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</si>
  <si>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</si>
  <si>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</si>
  <si>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</si>
  <si>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</si>
  <si>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</si>
  <si>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</si>
  <si>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</si>
  <si>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</si>
  <si>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</si>
  <si>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</si>
  <si>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</si>
  <si>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</si>
  <si>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</si>
  <si>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</si>
  <si>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</si>
  <si>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</si>
  <si>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</si>
  <si>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</si>
  <si>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</si>
  <si>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</si>
  <si>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</si>
  <si>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</si>
  <si>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</si>
  <si>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</si>
  <si>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</si>
  <si>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</si>
  <si>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</si>
  <si>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</si>
  <si>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</si>
  <si>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</si>
  <si>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</si>
  <si>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</si>
  <si>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</si>
  <si>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</si>
  <si>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</si>
  <si>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</si>
  <si>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</si>
  <si>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</si>
  <si>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</si>
  <si>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</si>
  <si>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</si>
  <si>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</si>
  <si>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</si>
  <si>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</si>
  <si>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</si>
  <si>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</si>
  <si>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</si>
  <si>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</si>
  <si>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</si>
  <si>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</si>
  <si>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</si>
  <si>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</si>
  <si>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</si>
  <si>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</si>
  <si>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</si>
  <si>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</si>
  <si>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</si>
  <si>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</si>
  <si>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</si>
  <si>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</si>
  <si>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</si>
  <si>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</si>
  <si>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</si>
  <si>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</si>
  <si>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</si>
  <si>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</si>
  <si>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</si>
  <si>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</si>
  <si>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</si>
  <si>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</si>
  <si>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</si>
  <si>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</si>
  <si>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</si>
  <si>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</si>
  <si>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</si>
  <si>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</si>
  <si>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</si>
  <si>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</si>
  <si>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</si>
  <si>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</si>
  <si>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</si>
  <si>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</si>
  <si>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</si>
  <si>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</si>
  <si>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</si>
  <si>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</si>
  <si>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</si>
  <si>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</si>
  <si>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</si>
  <si>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</si>
  <si>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</si>
  <si>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</si>
  <si>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</si>
  <si>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</si>
  <si>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</si>
  <si>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</si>
  <si>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</si>
  <si>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</si>
  <si>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</si>
  <si>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</si>
  <si>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</si>
  <si>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</si>
  <si>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</si>
  <si>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</si>
  <si>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</si>
  <si>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</si>
  <si>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</si>
  <si>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</si>
  <si>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</si>
  <si>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</si>
  <si>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</si>
  <si>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</si>
  <si>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</si>
  <si>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</si>
  <si>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</si>
  <si>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</si>
  <si>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</si>
  <si>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</si>
  <si>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</si>
  <si>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</si>
  <si>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</si>
  <si>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</si>
  <si>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</si>
  <si>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</si>
  <si>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</si>
  <si>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</si>
  <si>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</si>
  <si>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</si>
  <si>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</si>
  <si>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</si>
  <si>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</si>
  <si>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</si>
  <si>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</si>
  <si>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</si>
  <si>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</si>
  <si>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</si>
  <si>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</si>
  <si>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</si>
  <si>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</si>
  <si>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</si>
  <si>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</si>
  <si>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</si>
  <si>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</si>
  <si>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</si>
  <si>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</si>
  <si>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</si>
  <si>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</si>
  <si>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</si>
  <si>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</si>
  <si>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</si>
  <si>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</si>
  <si>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</si>
  <si>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</si>
  <si>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</si>
  <si>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</si>
  <si>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</si>
  <si>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</si>
  <si>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</si>
  <si>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</si>
  <si>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</si>
  <si>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</si>
  <si>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</si>
  <si>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</si>
  <si>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</si>
  <si>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</si>
  <si>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</si>
  <si>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</si>
  <si>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</si>
  <si>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</si>
  <si>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</si>
  <si>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</si>
  <si>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</si>
  <si>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</si>
  <si>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</si>
  <si>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</si>
  <si>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</si>
  <si>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</si>
  <si>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</si>
  <si>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</si>
  <si>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</si>
  <si>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</si>
  <si>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</si>
  <si>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</si>
  <si>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</si>
  <si>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</si>
  <si>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</si>
  <si>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</si>
  <si>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</si>
  <si>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</si>
  <si>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</si>
  <si>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</si>
  <si>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</si>
  <si>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</si>
  <si>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</si>
  <si>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</si>
  <si>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</si>
  <si>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</si>
  <si>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</si>
  <si>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</si>
  <si>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</si>
  <si>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</si>
  <si>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</si>
  <si>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</si>
  <si>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</si>
  <si>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</si>
  <si>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</si>
  <si>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</si>
  <si>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</si>
  <si>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</si>
  <si>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</si>
  <si>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</si>
  <si>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</si>
  <si>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</si>
  <si>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</si>
  <si>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</si>
  <si>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</si>
  <si>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</si>
  <si>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</si>
  <si>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</si>
  <si>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</si>
  <si>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</si>
  <si>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</si>
  <si>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</si>
  <si>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</si>
  <si>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</si>
  <si>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</si>
  <si>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</si>
  <si>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</si>
  <si>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</si>
  <si>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</si>
  <si>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</si>
  <si>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</si>
  <si>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</si>
  <si>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</si>
  <si>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</si>
  <si>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</si>
  <si>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</si>
  <si>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</si>
  <si>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</si>
  <si>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</si>
  <si>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</si>
  <si>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</si>
  <si>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</si>
  <si>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</si>
  <si>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</si>
  <si>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</si>
  <si>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</si>
  <si>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</si>
  <si>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</si>
  <si>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</si>
  <si>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</si>
  <si>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</si>
  <si>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</si>
  <si>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</si>
  <si>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</si>
  <si>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</si>
  <si>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</si>
  <si>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</si>
  <si>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</si>
  <si>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</si>
  <si>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</si>
  <si>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</si>
  <si>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</si>
  <si>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</si>
  <si>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</si>
  <si>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</si>
  <si>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</si>
  <si>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</si>
  <si>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</si>
  <si>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</si>
  <si>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</si>
  <si>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</si>
  <si>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</si>
  <si>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</si>
  <si>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</si>
  <si>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</si>
  <si>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</si>
  <si>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</si>
  <si>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</si>
  <si>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</si>
  <si>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</si>
  <si>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</si>
  <si>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</si>
  <si>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</si>
  <si>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</si>
  <si>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</si>
  <si>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</si>
  <si>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</si>
  <si>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</si>
  <si>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</si>
  <si>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</si>
  <si>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</si>
  <si>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</si>
  <si>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</si>
  <si>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</si>
  <si>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</si>
  <si>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</si>
  <si>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</si>
  <si>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</si>
  <si>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</si>
  <si>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</si>
  <si>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</si>
  <si>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</si>
  <si>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</si>
  <si>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</si>
  <si>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</si>
  <si>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</si>
  <si>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</si>
  <si>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</si>
  <si>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</si>
  <si>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</si>
  <si>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</si>
  <si>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</si>
  <si>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</si>
  <si>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</si>
  <si>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</si>
  <si>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</si>
  <si>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</si>
  <si>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</si>
  <si>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</si>
  <si>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</si>
  <si>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</si>
  <si>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</si>
  <si>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</si>
  <si>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</si>
  <si>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</si>
  <si>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</si>
  <si>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</si>
  <si>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</si>
  <si>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</si>
  <si>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</si>
  <si>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</si>
  <si>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</si>
  <si>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</si>
  <si>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</si>
  <si>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</si>
  <si>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</si>
  <si>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</si>
  <si>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</si>
  <si>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</si>
  <si>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</si>
  <si>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</si>
  <si>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</si>
  <si>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</si>
  <si>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</si>
  <si>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</si>
  <si>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</si>
  <si>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</si>
  <si>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</si>
  <si>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</si>
  <si>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</si>
  <si>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</si>
  <si>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</si>
  <si>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</si>
  <si>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</si>
  <si>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</si>
  <si>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</si>
  <si>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</si>
  <si>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</si>
  <si>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</si>
  <si>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</si>
  <si>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</si>
  <si>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</si>
  <si>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</si>
  <si>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</si>
  <si>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</si>
  <si>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</si>
  <si>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</si>
  <si>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</si>
  <si>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</si>
  <si>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</si>
  <si>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</si>
  <si>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</si>
  <si>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</si>
  <si>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</si>
  <si>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</si>
  <si>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</si>
  <si>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</si>
  <si>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</si>
  <si>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</si>
  <si>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</si>
  <si>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</si>
  <si>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</si>
  <si>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</si>
  <si>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</si>
  <si>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</si>
  <si>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</si>
  <si>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</si>
  <si>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</si>
  <si>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</si>
  <si>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</si>
  <si>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</si>
  <si>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</si>
  <si>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</si>
  <si>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</si>
  <si>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</si>
  <si>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</si>
  <si>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</si>
  <si>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</si>
  <si>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</si>
  <si>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</si>
  <si>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</si>
  <si>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</si>
  <si>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</si>
  <si>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</si>
  <si>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</si>
  <si>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</si>
  <si>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</si>
  <si>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</si>
  <si>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</si>
  <si>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</si>
  <si>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</si>
  <si>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</si>
  <si>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</si>
  <si>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</si>
  <si>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</si>
  <si>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</si>
  <si>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</si>
  <si>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</si>
  <si>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</si>
  <si>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</si>
  <si>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</si>
  <si>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</si>
  <si>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</si>
  <si>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</si>
  <si>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</si>
  <si>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</si>
  <si>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</si>
  <si>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</si>
  <si>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</si>
  <si>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</si>
  <si>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</si>
  <si>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</si>
  <si>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</si>
  <si>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</si>
  <si>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</si>
  <si>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</si>
  <si>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</si>
  <si>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</si>
  <si>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</si>
  <si>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</si>
  <si>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</si>
  <si>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</si>
  <si>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</si>
  <si>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</si>
  <si>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</si>
  <si>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</si>
  <si>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</si>
  <si>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</si>
  <si>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</si>
  <si>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</si>
  <si>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</si>
  <si>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</si>
  <si>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</si>
  <si>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</si>
  <si>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</si>
  <si>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</si>
  <si>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</si>
  <si>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</si>
  <si>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</si>
  <si>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</si>
  <si>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</si>
  <si>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</si>
  <si>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</si>
  <si>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</si>
  <si>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</si>
  <si>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</si>
  <si>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</si>
  <si>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</si>
  <si>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</si>
  <si>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</si>
  <si>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</si>
  <si>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</si>
  <si>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</si>
  <si>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</si>
  <si>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</si>
  <si>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</si>
  <si>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</si>
  <si>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</si>
  <si>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</si>
  <si>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</si>
  <si>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</si>
  <si>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</si>
  <si>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</si>
  <si>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</si>
  <si>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</si>
  <si>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</si>
  <si>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</si>
  <si>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</si>
  <si>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</si>
  <si>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</si>
  <si>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</si>
  <si>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</si>
  <si>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</si>
  <si>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</si>
  <si>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</si>
  <si>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</si>
  <si>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</si>
  <si>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</si>
  <si>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</si>
  <si>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</si>
  <si>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</si>
  <si>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</si>
  <si>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</si>
  <si>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</si>
  <si>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</si>
  <si>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</si>
  <si>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</si>
  <si>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</si>
  <si>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</si>
  <si>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</si>
  <si>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</si>
  <si>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</si>
  <si>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</si>
  <si>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</si>
  <si>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</si>
  <si>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</si>
  <si>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</si>
  <si>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</si>
  <si>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</si>
  <si>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</si>
  <si>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</si>
  <si>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</si>
  <si>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</si>
  <si>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</si>
  <si>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</si>
  <si>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</si>
  <si>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</si>
  <si>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</si>
  <si>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</si>
  <si>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</si>
  <si>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</si>
  <si>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</si>
  <si>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</si>
  <si>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</si>
  <si>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</si>
  <si>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</si>
  <si>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</si>
  <si>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</si>
  <si>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</si>
  <si>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</si>
  <si>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</si>
  <si>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</si>
  <si>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</si>
  <si>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</si>
  <si>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</si>
  <si>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</si>
  <si>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</si>
  <si>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</si>
  <si>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</si>
  <si>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</si>
  <si>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</si>
  <si>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</si>
  <si>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</si>
  <si>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</si>
  <si>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</si>
  <si>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</si>
  <si>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</si>
  <si>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</si>
  <si>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</si>
  <si>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</si>
  <si>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</si>
  <si>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</si>
  <si>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</si>
  <si>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</si>
  <si>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</si>
  <si>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</si>
  <si>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</si>
  <si>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</si>
  <si>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</si>
  <si>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</si>
  <si>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</si>
  <si>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</si>
  <si>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</si>
  <si>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</si>
  <si>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</si>
  <si>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</si>
  <si>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</si>
  <si>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</si>
  <si>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</si>
  <si>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</si>
  <si>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</si>
  <si>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</si>
  <si>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</si>
  <si>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</si>
  <si>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</si>
  <si>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</si>
  <si>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</si>
  <si>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</si>
  <si>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</si>
  <si>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</si>
  <si>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</si>
  <si>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</si>
  <si>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</si>
  <si>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</si>
  <si>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</si>
  <si>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</si>
  <si>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</si>
  <si>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</si>
  <si>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</si>
  <si>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</si>
  <si>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</si>
  <si>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</si>
  <si>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</si>
  <si>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</si>
  <si>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</si>
  <si>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</si>
  <si>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</si>
  <si>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</si>
  <si>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</si>
  <si>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</si>
  <si>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</si>
  <si>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</si>
  <si>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</si>
  <si>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</si>
  <si>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</si>
  <si>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</si>
  <si>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</si>
  <si>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</si>
  <si>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</si>
  <si>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</si>
  <si>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</si>
  <si>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</si>
  <si>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</si>
  <si>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</si>
  <si>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</si>
  <si>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</si>
  <si>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</si>
  <si>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</si>
  <si>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</si>
  <si>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</si>
  <si>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</si>
  <si>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</si>
  <si>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</si>
  <si>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</si>
  <si>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</si>
  <si>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</si>
  <si>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</si>
  <si>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</si>
  <si>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</si>
  <si>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</si>
  <si>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</si>
  <si>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</si>
  <si>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</si>
  <si>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</si>
  <si>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</si>
  <si>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</si>
  <si>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</si>
  <si>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</si>
  <si>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</si>
  <si>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</si>
  <si>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</si>
  <si>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</si>
  <si>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</si>
  <si>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</si>
  <si>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</si>
  <si>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</si>
  <si>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</si>
  <si>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</si>
  <si>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</si>
  <si>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</si>
  <si>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</si>
  <si>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</si>
  <si>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</si>
  <si>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</si>
  <si>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</si>
  <si>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</si>
  <si>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</si>
  <si>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</si>
  <si>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</si>
  <si>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</si>
  <si>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</si>
  <si>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</si>
  <si>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</si>
  <si>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</si>
  <si>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</si>
  <si>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</si>
  <si>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</si>
  <si>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</si>
  <si>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</si>
  <si>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</si>
  <si>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</si>
  <si>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</si>
  <si>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</si>
  <si>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</si>
  <si>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</si>
  <si>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</si>
  <si>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</si>
  <si>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</si>
  <si>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</si>
  <si>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</si>
  <si>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</si>
  <si>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</si>
  <si>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</si>
  <si>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</si>
  <si>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</si>
  <si>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</si>
  <si>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</si>
  <si>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</si>
  <si>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</si>
  <si>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</si>
  <si>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</si>
  <si>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</si>
  <si>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</si>
  <si>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</si>
  <si>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</si>
  <si>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</si>
  <si>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</si>
  <si>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</si>
  <si>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</si>
  <si>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</si>
  <si>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</si>
  <si>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</si>
  <si>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</si>
  <si>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</si>
  <si>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</si>
  <si>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</si>
  <si>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</si>
  <si>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</si>
  <si>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</si>
  <si>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</si>
  <si>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</si>
  <si>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</si>
  <si>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</si>
  <si>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</si>
  <si>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</si>
  <si>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</si>
  <si>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</si>
  <si>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</si>
  <si>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</si>
  <si>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</si>
  <si>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</si>
  <si>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</si>
  <si>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</si>
  <si>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</si>
  <si>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</si>
  <si>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</si>
  <si>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</si>
  <si>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</si>
  <si>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</si>
  <si>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</si>
  <si>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</si>
  <si>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</si>
  <si>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</si>
  <si>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</si>
  <si>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</si>
  <si>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</si>
  <si>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</si>
  <si>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</si>
  <si>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</si>
  <si>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</si>
  <si>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</si>
  <si>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</si>
  <si>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</si>
  <si>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</si>
  <si>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</si>
  <si>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</si>
  <si>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</si>
  <si>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</si>
  <si>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</si>
  <si>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</si>
  <si>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</si>
  <si>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</si>
  <si>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</si>
  <si>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</si>
  <si>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</si>
  <si>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</si>
  <si>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</si>
  <si>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</si>
  <si>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</si>
  <si>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</si>
  <si>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</si>
  <si>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</si>
  <si>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</si>
  <si>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</si>
  <si>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</si>
  <si>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</si>
  <si>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</si>
  <si>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</si>
  <si>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</si>
  <si>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</si>
  <si>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</si>
  <si>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</si>
  <si>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</si>
  <si>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</si>
  <si>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</si>
  <si>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</si>
  <si>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</si>
  <si>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</si>
  <si>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</si>
  <si>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</si>
  <si>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</si>
  <si>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</si>
  <si>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</si>
  <si>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</si>
  <si>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</si>
  <si>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</si>
  <si>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</si>
  <si>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</si>
  <si>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</si>
  <si>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</si>
  <si>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</si>
  <si>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</si>
  <si>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</si>
  <si>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</si>
  <si>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</si>
  <si>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</si>
  <si>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</si>
  <si>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</si>
  <si>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</si>
  <si>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</si>
  <si>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</si>
  <si>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</si>
  <si>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</si>
  <si>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</si>
  <si>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</si>
  <si>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</si>
  <si>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</si>
  <si>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</si>
  <si>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</si>
  <si>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</si>
  <si>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</si>
  <si>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</si>
  <si>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</si>
  <si>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</si>
  <si>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</si>
  <si>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</si>
  <si>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</si>
  <si>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</si>
  <si>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</si>
  <si>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</si>
  <si>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</si>
  <si>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</si>
  <si>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</si>
  <si>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</si>
  <si>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</si>
  <si>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</si>
  <si>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</si>
  <si>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</si>
  <si>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</si>
  <si>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</si>
  <si>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</si>
  <si>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</si>
  <si>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</si>
  <si>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</si>
  <si>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</si>
  <si>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</si>
  <si>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</si>
  <si>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</si>
  <si>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</si>
  <si>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</si>
  <si>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</si>
  <si>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</si>
  <si>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</si>
  <si>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</si>
  <si>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</si>
  <si>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</si>
  <si>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</si>
  <si>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</si>
  <si>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</si>
  <si>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</si>
  <si>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</si>
  <si>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</si>
  <si>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</si>
  <si>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</si>
  <si>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</si>
  <si>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</si>
  <si>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</si>
  <si>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</si>
  <si>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</si>
  <si>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</si>
  <si>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</si>
  <si>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</si>
  <si>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</si>
  <si>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</si>
  <si>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</si>
  <si>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</si>
  <si>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</si>
  <si>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</si>
  <si>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</si>
  <si>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</si>
  <si>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</si>
  <si>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</si>
  <si>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</si>
  <si>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</si>
  <si>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</si>
  <si>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</si>
  <si>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</si>
  <si>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</si>
  <si>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</si>
  <si>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</si>
  <si>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</si>
  <si>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</si>
  <si>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</si>
  <si>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</si>
  <si>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</si>
  <si>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</si>
  <si>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</si>
  <si>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</si>
  <si>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</si>
  <si>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</si>
  <si>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</si>
  <si>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</si>
  <si>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</si>
  <si>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</si>
  <si>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</si>
  <si>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</si>
  <si>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</si>
  <si>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</si>
  <si>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</si>
  <si>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</si>
  <si>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</si>
  <si>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</si>
  <si>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</si>
  <si>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</si>
  <si>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</si>
  <si>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</si>
  <si>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</si>
  <si>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</si>
  <si>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</si>
  <si>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</si>
  <si>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</si>
  <si>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</si>
  <si>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</si>
  <si>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</si>
  <si>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</si>
  <si>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</si>
  <si>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</si>
  <si>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</si>
  <si>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</si>
  <si>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</si>
  <si>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</si>
  <si>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</si>
  <si>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</si>
  <si>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</si>
  <si>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</si>
  <si>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</si>
  <si>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</si>
  <si>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</si>
  <si>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</si>
  <si>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</si>
  <si>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</si>
  <si>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</si>
  <si>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</si>
  <si>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</si>
  <si>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</si>
  <si>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</si>
  <si>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</si>
  <si>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</si>
  <si>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</si>
  <si>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</si>
  <si>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</si>
  <si>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</si>
  <si>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</si>
  <si>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</si>
  <si>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</si>
  <si>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</si>
  <si>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</si>
  <si>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</si>
  <si>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</si>
  <si>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</si>
  <si>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</si>
  <si>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</si>
  <si>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</si>
  <si>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</si>
  <si>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</si>
  <si>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</si>
  <si>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</si>
  <si>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</si>
  <si>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</si>
  <si>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</si>
  <si>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</si>
  <si>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</si>
  <si>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</si>
  <si>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</si>
  <si>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</si>
  <si>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</si>
  <si>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</si>
  <si>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</si>
  <si>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</si>
  <si>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</si>
  <si>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</si>
  <si>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</si>
  <si>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</si>
  <si>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</si>
  <si>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</si>
  <si>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</si>
  <si>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</si>
  <si>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</si>
  <si>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</si>
  <si>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</si>
  <si>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</si>
  <si>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</si>
  <si>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</si>
  <si>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</si>
  <si>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</si>
  <si>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</si>
  <si>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</si>
  <si>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</si>
  <si>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</si>
  <si>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</si>
  <si>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</si>
  <si>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</si>
  <si>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</si>
  <si>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</si>
  <si>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</si>
  <si>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</si>
  <si>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</si>
  <si>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</si>
  <si>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</si>
  <si>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</si>
  <si>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</si>
  <si>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</si>
  <si>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</si>
  <si>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</si>
  <si>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</si>
  <si>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</si>
  <si>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</si>
  <si>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</si>
  <si>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</si>
  <si>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</si>
  <si>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</si>
  <si>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</si>
  <si>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</si>
  <si>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</si>
  <si>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</si>
  <si>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</si>
  <si>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</si>
  <si>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</si>
  <si>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</si>
  <si>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</si>
  <si>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</si>
  <si>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</si>
  <si>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</si>
  <si>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</si>
  <si>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</si>
  <si>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</si>
  <si>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</si>
  <si>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</si>
  <si>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</si>
  <si>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</si>
  <si>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</si>
  <si>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</si>
  <si>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</si>
  <si>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</si>
  <si>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</si>
  <si>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</si>
  <si>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</si>
  <si>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</si>
  <si>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</si>
  <si>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</si>
  <si>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</si>
  <si>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</si>
  <si>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</si>
  <si>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</si>
  <si>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</si>
  <si>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</si>
  <si>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</si>
  <si>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</si>
  <si>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</si>
  <si>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</si>
  <si>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</si>
  <si>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</si>
  <si>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</si>
  <si>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</si>
  <si>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</si>
  <si>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</si>
  <si>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</si>
  <si>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</si>
  <si>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</si>
  <si>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</si>
  <si>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</si>
  <si>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</si>
  <si>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</si>
  <si>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</si>
  <si>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</si>
  <si>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</si>
  <si>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</si>
  <si>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</si>
  <si>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</si>
  <si>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</si>
  <si>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</si>
  <si>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</si>
  <si>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</si>
  <si>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</si>
  <si>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</si>
  <si>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</si>
  <si>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</si>
  <si>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</si>
  <si>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</si>
  <si>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</si>
  <si>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</si>
  <si>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</si>
  <si>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</si>
  <si>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</si>
  <si>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</si>
  <si>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</si>
  <si>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</si>
  <si>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</si>
  <si>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</si>
  <si>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</si>
  <si>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</si>
  <si>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</si>
  <si>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</si>
  <si>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</si>
  <si>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</si>
  <si>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</si>
  <si>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</si>
  <si>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</si>
  <si>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</si>
  <si>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</si>
  <si>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</si>
  <si>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</si>
  <si>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</si>
  <si>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</si>
  <si>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</si>
  <si>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</si>
  <si>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</si>
  <si>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</si>
  <si>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</si>
  <si>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</si>
  <si>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</si>
  <si>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</si>
  <si>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</si>
  <si>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</si>
  <si>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</si>
  <si>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</si>
  <si>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</si>
  <si>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</si>
  <si>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</si>
  <si>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</si>
  <si>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</si>
  <si>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</si>
  <si>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</si>
  <si>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</si>
  <si>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</si>
  <si>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</si>
  <si>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</si>
  <si>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</si>
  <si>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</si>
  <si>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</si>
  <si>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</si>
  <si>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</si>
  <si>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</si>
  <si>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</si>
  <si>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</si>
  <si>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</si>
  <si>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</si>
  <si>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</si>
  <si>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</si>
  <si>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</si>
  <si>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</si>
  <si>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</si>
  <si>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</si>
  <si>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</si>
  <si>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</si>
  <si>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</si>
  <si>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</si>
  <si>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</si>
  <si>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</si>
  <si>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</si>
  <si>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</si>
  <si>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</si>
  <si>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</si>
  <si>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</si>
  <si>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</si>
  <si>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</si>
  <si>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</si>
  <si>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</si>
  <si>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</si>
  <si>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</si>
  <si>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</si>
  <si>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</si>
  <si>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</si>
  <si>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</si>
  <si>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</si>
  <si>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</si>
  <si>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</si>
  <si>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</si>
  <si>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</si>
  <si>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</si>
  <si>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</si>
  <si>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</si>
  <si>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</si>
  <si>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</si>
  <si>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</si>
  <si>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</si>
  <si>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</si>
  <si>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</si>
  <si>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</si>
  <si>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</si>
  <si>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</si>
  <si>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</si>
  <si>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</si>
  <si>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</si>
  <si>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</si>
  <si>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</si>
  <si>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</si>
  <si>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</si>
  <si>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</si>
  <si>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</si>
  <si>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</si>
  <si>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</si>
  <si>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</si>
  <si>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</si>
  <si>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</si>
  <si>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</si>
  <si>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</si>
  <si>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</si>
  <si>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</si>
  <si>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</si>
  <si>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</si>
  <si>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</si>
  <si>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</si>
  <si>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</si>
  <si>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</si>
  <si>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</si>
  <si>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</si>
  <si>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</si>
  <si>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</si>
  <si>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</si>
  <si>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</si>
  <si>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</si>
  <si>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</si>
  <si>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</si>
  <si>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</si>
  <si>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</si>
  <si>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</si>
  <si>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</si>
  <si>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</si>
  <si>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</si>
  <si>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</si>
  <si>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</si>
  <si>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</si>
  <si>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</si>
  <si>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</si>
  <si>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</si>
  <si>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</si>
  <si>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</si>
  <si>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</si>
  <si>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</si>
  <si>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</si>
  <si>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</si>
  <si>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</si>
  <si>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</si>
  <si>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</si>
  <si>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</si>
  <si>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</si>
  <si>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</si>
  <si>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</si>
  <si>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</si>
  <si>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</si>
  <si>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</si>
  <si>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</si>
  <si>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</si>
  <si>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</si>
  <si>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</si>
  <si>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</si>
  <si>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</si>
  <si>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</si>
  <si>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</si>
  <si>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</si>
  <si>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</si>
  <si>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</si>
  <si>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</si>
  <si>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</si>
  <si>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</si>
  <si>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</si>
  <si>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</si>
  <si>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</si>
  <si>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</si>
  <si>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</si>
  <si>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</si>
  <si>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</si>
  <si>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</si>
  <si>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</si>
  <si>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</si>
  <si>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</si>
  <si>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</si>
  <si>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</si>
  <si>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</si>
  <si>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</si>
  <si>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</si>
  <si>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</si>
  <si>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</si>
  <si>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</si>
  <si>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</si>
  <si>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</si>
  <si>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</si>
  <si>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</si>
  <si>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</si>
  <si>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</si>
  <si>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</si>
  <si>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</si>
  <si>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</si>
  <si>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</si>
  <si>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</si>
  <si>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</si>
  <si>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</si>
  <si>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</si>
  <si>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</si>
  <si>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</si>
  <si>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</si>
  <si>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</si>
  <si>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</si>
  <si>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</si>
  <si>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</si>
  <si>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</si>
  <si>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</si>
  <si>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</si>
  <si>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</si>
  <si>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</si>
  <si>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</si>
  <si>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</si>
  <si>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</si>
  <si>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</si>
  <si>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</si>
  <si>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</si>
  <si>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</si>
  <si>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</si>
  <si>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</si>
  <si>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</si>
  <si>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</si>
  <si>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</si>
  <si>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</si>
  <si>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</si>
  <si>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</si>
  <si>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</si>
  <si>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</si>
  <si>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</si>
  <si>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</si>
  <si>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</si>
  <si>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</si>
  <si>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</si>
  <si>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</si>
  <si>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</si>
  <si>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</si>
  <si>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</si>
  <si>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</si>
  <si>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</si>
  <si>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</si>
  <si>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</si>
  <si>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</si>
  <si>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</si>
  <si>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</si>
  <si>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</si>
  <si>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</si>
  <si>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</si>
  <si>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</si>
  <si>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</si>
  <si>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</si>
  <si>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</si>
  <si>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</si>
  <si>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</si>
  <si>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</si>
  <si>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</si>
  <si>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</si>
  <si>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</si>
  <si>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</si>
  <si>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</si>
  <si>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</si>
  <si>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</si>
  <si>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</si>
  <si>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</si>
  <si>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</si>
  <si>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</si>
  <si>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</si>
  <si>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</si>
  <si>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</si>
  <si>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</si>
  <si>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</si>
  <si>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</si>
  <si>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</si>
  <si>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</si>
  <si>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</si>
  <si>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</si>
  <si>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</si>
  <si>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</si>
  <si>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</si>
  <si>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</si>
  <si>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</si>
  <si>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</si>
  <si>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</si>
  <si>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</si>
  <si>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</si>
  <si>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</si>
  <si>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</si>
  <si>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</si>
  <si>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</si>
  <si>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</si>
  <si>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</si>
  <si>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</si>
  <si>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</si>
  <si>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</si>
  <si>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</si>
  <si>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</si>
  <si>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</si>
  <si>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</si>
  <si>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</si>
  <si>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</si>
  <si>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</si>
  <si>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</si>
  <si>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</si>
  <si>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</si>
  <si>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</si>
  <si>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</si>
  <si>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</si>
  <si>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</si>
  <si>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</si>
  <si>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</si>
  <si>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</si>
  <si>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</si>
  <si>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</si>
  <si>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</si>
  <si>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</si>
  <si>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</si>
  <si>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</si>
  <si>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</si>
  <si>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</si>
  <si>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</si>
  <si>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</si>
  <si>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</si>
  <si>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</si>
  <si>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</si>
  <si>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</si>
  <si>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</si>
  <si>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</si>
  <si>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</si>
  <si>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</si>
  <si>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</si>
  <si>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</si>
  <si>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</si>
  <si>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</si>
  <si>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</si>
  <si>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</si>
  <si>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</si>
  <si>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</si>
  <si>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</si>
  <si>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</si>
  <si>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</si>
  <si>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</si>
  <si>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</si>
  <si>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</si>
  <si>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</si>
  <si>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</si>
  <si>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</si>
  <si>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</si>
  <si>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</si>
  <si>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</si>
  <si>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</si>
  <si>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</si>
  <si>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</si>
  <si>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</si>
  <si>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</si>
  <si>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</si>
  <si>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</si>
  <si>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</si>
  <si>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</si>
  <si>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</si>
  <si>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</si>
  <si>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</si>
  <si>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</si>
  <si>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</si>
  <si>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</si>
  <si>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</si>
  <si>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</si>
  <si>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</si>
  <si>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</si>
  <si>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</si>
  <si>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</si>
  <si>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</si>
  <si>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</si>
  <si>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</si>
  <si>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</si>
  <si>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</si>
  <si>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</si>
  <si>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</si>
  <si>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</si>
  <si>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</si>
  <si>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</si>
  <si>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</si>
  <si>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</si>
  <si>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</si>
  <si>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</si>
  <si>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</si>
  <si>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</si>
  <si>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</si>
  <si>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</si>
  <si>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</si>
  <si>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</si>
  <si>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</si>
  <si>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</si>
  <si>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</si>
  <si>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</si>
  <si>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</si>
  <si>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</si>
  <si>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</si>
  <si>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</si>
  <si>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</si>
  <si>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</si>
  <si>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</si>
  <si>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</si>
  <si>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</si>
  <si>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</si>
  <si>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</si>
  <si>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</si>
  <si>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</si>
  <si>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</si>
  <si>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</si>
  <si>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</si>
  <si>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</si>
  <si>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</si>
  <si>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</si>
  <si>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</si>
  <si>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</si>
  <si>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</si>
  <si>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</si>
  <si>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</si>
  <si>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</si>
  <si>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</si>
  <si>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</si>
  <si>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</si>
  <si>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</si>
  <si>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</si>
  <si>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</si>
  <si>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</si>
  <si>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</si>
  <si>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</si>
  <si>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</si>
  <si>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</si>
  <si>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</si>
  <si>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</si>
  <si>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</si>
  <si>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</si>
  <si>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</si>
  <si>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</si>
  <si>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</si>
  <si>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</si>
  <si>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</si>
  <si>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</si>
  <si>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</si>
  <si>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</si>
  <si>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</si>
  <si>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</si>
  <si>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</si>
  <si>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</si>
  <si>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</si>
  <si>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</si>
  <si>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</si>
  <si>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</si>
  <si>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</si>
  <si>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</si>
  <si>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</si>
  <si>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</si>
  <si>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</si>
  <si>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</si>
  <si>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</si>
  <si>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</si>
  <si>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</si>
  <si>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</si>
  <si>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</si>
  <si>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</si>
  <si>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</si>
  <si>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</si>
  <si>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</si>
  <si>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</si>
  <si>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</si>
  <si>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</si>
  <si>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</si>
  <si>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</si>
  <si>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</si>
  <si>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</si>
  <si>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</si>
  <si>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</si>
  <si>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</si>
  <si>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</si>
  <si>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</si>
  <si>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</si>
  <si>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</si>
  <si>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</si>
  <si>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</si>
  <si>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</si>
  <si>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</si>
  <si>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</si>
  <si>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</si>
  <si>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</si>
  <si>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</si>
  <si>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</si>
  <si>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</si>
  <si>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</si>
  <si>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</si>
  <si>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</si>
  <si>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</si>
  <si>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</si>
  <si>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</si>
  <si>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</si>
  <si>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</si>
  <si>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</si>
  <si>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</si>
  <si>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</si>
  <si>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</si>
  <si>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</si>
  <si>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</si>
  <si>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</si>
  <si>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</si>
  <si>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</si>
  <si>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</si>
  <si>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</si>
  <si>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</si>
  <si>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</si>
  <si>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</si>
  <si>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</si>
  <si>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</si>
  <si>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</si>
  <si>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</si>
  <si>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</si>
  <si>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</si>
  <si>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</si>
  <si>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</si>
  <si>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</si>
  <si>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</si>
  <si>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</si>
  <si>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</si>
  <si>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</si>
  <si>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</si>
  <si>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</si>
  <si>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</si>
  <si>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</si>
  <si>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</si>
  <si>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</si>
  <si>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</si>
  <si>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</si>
  <si>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</si>
  <si>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</si>
  <si>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</si>
  <si>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</si>
  <si>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</si>
  <si>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</si>
  <si>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</si>
  <si>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</si>
  <si>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</si>
  <si>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</si>
  <si>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</si>
  <si>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</si>
  <si>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</si>
  <si>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</si>
  <si>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</si>
  <si>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</si>
  <si>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</si>
  <si>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</si>
  <si>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</si>
  <si>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</si>
  <si>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</si>
  <si>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</si>
  <si>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</si>
  <si>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</si>
  <si>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</si>
  <si>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</si>
  <si>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</si>
  <si>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</si>
  <si>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</si>
  <si>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</si>
  <si>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</si>
  <si>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</si>
  <si>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</si>
  <si>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</si>
  <si>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</si>
  <si>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</si>
  <si>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</si>
  <si>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</si>
  <si>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</si>
  <si>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</si>
  <si>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</si>
  <si>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</si>
  <si>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</si>
  <si>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</si>
  <si>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</si>
  <si>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</si>
  <si>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</si>
  <si>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</si>
  <si>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</si>
  <si>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</si>
  <si>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</si>
  <si>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</si>
  <si>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</si>
  <si>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</si>
  <si>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</si>
  <si>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</si>
  <si>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</si>
  <si>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</si>
  <si>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</si>
  <si>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</si>
  <si>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</si>
  <si>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</si>
  <si>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</si>
  <si>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</si>
  <si>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</si>
  <si>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</si>
  <si>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</si>
  <si>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</si>
  <si>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</si>
  <si>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</si>
  <si>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</si>
  <si>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</si>
  <si>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</si>
  <si>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</si>
  <si>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</si>
  <si>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</si>
  <si>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</si>
  <si>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</si>
  <si>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</si>
  <si>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</si>
  <si>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</si>
  <si>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</si>
  <si>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</si>
  <si>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</si>
  <si>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</si>
  <si>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</si>
  <si>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</si>
  <si>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</si>
  <si>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</si>
  <si>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</si>
  <si>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</si>
  <si>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</si>
  <si>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</si>
  <si>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</si>
  <si>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</si>
  <si>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</si>
  <si>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</si>
  <si>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</si>
  <si>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</si>
  <si>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</si>
  <si>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</si>
  <si>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</si>
  <si>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</si>
  <si>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</si>
  <si>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</si>
  <si>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</si>
  <si>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</si>
  <si>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</si>
  <si>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</si>
  <si>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</si>
  <si>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</si>
  <si>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</si>
  <si>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</si>
  <si>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</si>
  <si>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</si>
  <si>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</si>
  <si>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</si>
  <si>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</si>
  <si>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</si>
  <si>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</si>
  <si>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</si>
  <si>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</si>
  <si>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</si>
  <si>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</si>
  <si>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</si>
  <si>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</si>
  <si>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</si>
  <si>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</si>
  <si>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</si>
  <si>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</si>
  <si>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</si>
  <si>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</si>
  <si>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</si>
  <si>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</si>
  <si>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</si>
  <si>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</si>
  <si>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</si>
  <si>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</si>
  <si>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</si>
  <si>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</si>
  <si>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</si>
  <si>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</si>
  <si>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</si>
  <si>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</si>
  <si>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</si>
  <si>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</si>
  <si>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</si>
  <si>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</si>
  <si>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</si>
  <si>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</si>
  <si>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</si>
  <si>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</si>
  <si>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</si>
  <si>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</si>
  <si>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</si>
  <si>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</si>
  <si>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</si>
  <si>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</si>
  <si>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</si>
  <si>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</si>
  <si>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</si>
  <si>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</si>
  <si>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</si>
  <si>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</si>
  <si>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</si>
  <si>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</si>
  <si>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</si>
  <si>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</si>
  <si>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</si>
  <si>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</si>
  <si>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</si>
  <si>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</si>
  <si>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</si>
  <si>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</si>
  <si>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</si>
  <si>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</si>
  <si>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</si>
  <si>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</si>
  <si>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</si>
  <si>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</si>
  <si>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</si>
  <si>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</si>
  <si>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</si>
  <si>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</si>
  <si>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</si>
  <si>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</si>
  <si>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</si>
  <si>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</si>
  <si>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</si>
  <si>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</si>
  <si>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</si>
  <si>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</si>
  <si>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</si>
  <si>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</si>
  <si>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</si>
  <si>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</si>
  <si>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</si>
  <si>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</si>
  <si>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</si>
  <si>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</si>
  <si>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</si>
  <si>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</si>
  <si>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</si>
  <si>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</si>
  <si>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</si>
  <si>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</si>
  <si>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</si>
  <si>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</si>
  <si>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</si>
  <si>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</si>
  <si>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</si>
  <si>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</si>
  <si>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</si>
  <si>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</si>
  <si>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</si>
  <si>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</si>
  <si>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</si>
  <si>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</si>
  <si>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</si>
  <si>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</si>
  <si>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</si>
  <si>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</si>
  <si>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</si>
  <si>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</si>
  <si>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</si>
  <si>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</si>
  <si>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</si>
  <si>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</si>
  <si>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</si>
  <si>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</si>
  <si>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</si>
  <si>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</si>
  <si>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</si>
  <si>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</si>
  <si>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</si>
  <si>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</si>
  <si>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</si>
  <si>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</si>
  <si>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</si>
  <si>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</si>
  <si>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</si>
  <si>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</si>
  <si>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</si>
  <si>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</si>
  <si>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</si>
  <si>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</si>
  <si>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</si>
  <si>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</si>
  <si>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</si>
  <si>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</si>
  <si>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</si>
  <si>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</si>
  <si>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</si>
  <si>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</si>
  <si>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</si>
  <si>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</si>
  <si>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</si>
  <si>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</si>
  <si>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</si>
  <si>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</si>
  <si>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</si>
  <si>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</si>
  <si>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</si>
  <si>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</si>
  <si>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</si>
  <si>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</si>
  <si>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</si>
  <si>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</si>
  <si>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</si>
  <si>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</si>
  <si>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</si>
  <si>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</si>
  <si>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</si>
  <si>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</si>
  <si>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</si>
  <si>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</si>
  <si>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</si>
  <si>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</si>
  <si>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</si>
  <si>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</si>
  <si>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</si>
  <si>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</si>
  <si>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</si>
  <si>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</si>
  <si>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</si>
  <si>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</si>
  <si>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</si>
  <si>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</si>
  <si>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</si>
  <si>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</si>
  <si>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</si>
  <si>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</si>
  <si>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</si>
  <si>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</si>
  <si>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</si>
  <si>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</si>
  <si>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</si>
  <si>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</si>
  <si>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</si>
  <si>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</si>
  <si>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</si>
  <si>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</si>
  <si>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</si>
  <si>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</si>
  <si>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</si>
  <si>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</si>
  <si>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</si>
  <si>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</si>
  <si>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</si>
  <si>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</si>
  <si>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</si>
  <si>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</si>
  <si>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</si>
  <si>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</si>
  <si>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</si>
  <si>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</si>
  <si>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</si>
  <si>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</si>
  <si>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</si>
  <si>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</si>
  <si>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</si>
  <si>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</si>
  <si>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</si>
  <si>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</si>
  <si>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</si>
  <si>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</si>
  <si>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</si>
  <si>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</si>
  <si>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</si>
  <si>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</si>
  <si>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</si>
  <si>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</si>
  <si>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</si>
  <si>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</si>
  <si>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</si>
  <si>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</si>
  <si>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</si>
  <si>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</si>
  <si>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</si>
  <si>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</si>
  <si>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</si>
  <si>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</si>
  <si>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</si>
  <si>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</si>
  <si>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</si>
  <si>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</si>
  <si>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</si>
  <si>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</si>
  <si>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</si>
  <si>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</si>
  <si>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</si>
  <si>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</si>
  <si>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</si>
  <si>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</si>
  <si>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</si>
  <si>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</si>
  <si>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</si>
  <si>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</si>
  <si>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</si>
  <si>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</si>
  <si>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</si>
  <si>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</si>
  <si>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</si>
  <si>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</si>
  <si>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</si>
  <si>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</si>
  <si>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</si>
  <si>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</si>
  <si>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</si>
  <si>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</si>
  <si>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</si>
  <si>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</si>
  <si>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</si>
  <si>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</si>
  <si>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</si>
  <si>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</si>
  <si>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</si>
  <si>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</si>
  <si>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</si>
  <si>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</si>
  <si>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</si>
  <si>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</si>
  <si>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</si>
  <si>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</si>
  <si>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</si>
  <si>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</si>
  <si>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</si>
  <si>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</si>
  <si>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</si>
  <si>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</si>
  <si>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</si>
  <si>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</si>
  <si>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</si>
  <si>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</si>
  <si>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</si>
  <si>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</si>
  <si>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</si>
  <si>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</si>
  <si>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</si>
  <si>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</si>
  <si>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</si>
  <si>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</si>
  <si>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</si>
  <si>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</si>
  <si>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</si>
  <si>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</si>
  <si>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</si>
  <si>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</si>
  <si>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</si>
  <si>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</si>
  <si>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</si>
  <si>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</si>
  <si>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</si>
  <si>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</si>
  <si>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</si>
  <si>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</si>
  <si>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</si>
  <si>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</si>
  <si>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</si>
  <si>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</si>
  <si>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</si>
  <si>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</si>
  <si>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</si>
  <si>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</si>
  <si>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</si>
  <si>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</si>
  <si>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</si>
  <si>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</si>
  <si>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</si>
  <si>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</si>
  <si>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</si>
  <si>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</si>
  <si>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</si>
  <si>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</si>
  <si>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</si>
  <si>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</si>
  <si>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</si>
  <si>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</si>
  <si>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</si>
  <si>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</si>
  <si>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</si>
  <si>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</si>
  <si>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</si>
  <si>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</si>
  <si>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</si>
  <si>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</si>
  <si>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</si>
  <si>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</si>
  <si>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</si>
  <si>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</si>
  <si>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</si>
  <si>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</si>
  <si>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</si>
  <si>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</si>
  <si>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</si>
  <si>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</si>
  <si>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</si>
  <si>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</si>
  <si>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</si>
  <si>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</si>
  <si>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</si>
  <si>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</si>
  <si>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</si>
  <si>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</si>
  <si>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</si>
  <si>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</si>
  <si>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</si>
  <si>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</si>
  <si>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</si>
  <si>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</si>
  <si>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</si>
  <si>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</si>
  <si>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</si>
  <si>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</si>
  <si>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</si>
  <si>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</si>
  <si>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</si>
  <si>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</si>
  <si>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</si>
  <si>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</si>
  <si>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</si>
  <si>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</si>
  <si>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</si>
  <si>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</si>
  <si>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</si>
  <si>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</si>
  <si>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</si>
  <si>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</si>
  <si>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</si>
  <si>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</si>
  <si>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</si>
  <si>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</si>
  <si>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</si>
  <si>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</si>
  <si>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</si>
  <si>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</si>
  <si>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</si>
  <si>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</si>
  <si>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</si>
  <si>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</si>
  <si>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</si>
  <si>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</si>
  <si>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</si>
  <si>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</si>
  <si>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</si>
  <si>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</si>
  <si>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</si>
  <si>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</si>
  <si>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</si>
  <si>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</si>
  <si>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</si>
  <si>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</si>
  <si>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</si>
  <si>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</si>
  <si>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</si>
  <si>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</si>
  <si>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</si>
  <si>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</si>
  <si>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</si>
  <si>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</si>
  <si>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</si>
  <si>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</si>
  <si>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</si>
  <si>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</si>
  <si>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</si>
  <si>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</si>
  <si>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</si>
  <si>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</si>
  <si>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</si>
  <si>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</si>
  <si>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</si>
  <si>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</si>
  <si>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</si>
  <si>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</si>
  <si>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</si>
  <si>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</si>
  <si>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</si>
  <si>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</si>
  <si>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</si>
  <si>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</si>
  <si>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</si>
  <si>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</si>
  <si>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</si>
  <si>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</si>
  <si>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</si>
  <si>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</si>
  <si>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</si>
  <si>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</si>
  <si>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</si>
  <si>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</si>
  <si>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</si>
  <si>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</si>
  <si>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</si>
  <si>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</si>
  <si>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</si>
  <si>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</si>
  <si>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</si>
  <si>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</si>
  <si>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</si>
  <si>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</si>
  <si>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</si>
  <si>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</si>
  <si>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</si>
  <si>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</si>
  <si>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</si>
  <si>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</si>
  <si>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</si>
  <si>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</si>
  <si>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</si>
  <si>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</si>
  <si>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</si>
  <si>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</si>
  <si>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</si>
  <si>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</si>
  <si>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</si>
  <si>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</si>
  <si>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</si>
  <si>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</si>
  <si>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</si>
  <si>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</si>
  <si>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</si>
  <si>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</si>
  <si>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</si>
  <si>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</si>
  <si>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</si>
  <si>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</si>
  <si>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</si>
  <si>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</si>
  <si>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</si>
  <si>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</si>
  <si>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</si>
  <si>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</si>
  <si>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</si>
  <si>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</si>
  <si>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</si>
  <si>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</si>
  <si>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</si>
  <si>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</si>
  <si>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</si>
  <si>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</si>
  <si>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</si>
  <si>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</si>
  <si>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</si>
  <si>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</si>
  <si>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</si>
  <si>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</si>
  <si>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</si>
  <si>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</si>
  <si>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</si>
  <si>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</si>
  <si>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</si>
  <si>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</si>
  <si>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</si>
  <si>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</si>
  <si>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</si>
  <si>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</si>
  <si>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</si>
  <si>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</si>
  <si>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</si>
  <si>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</si>
  <si>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</si>
  <si>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</si>
  <si>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</si>
  <si>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</si>
  <si>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</si>
  <si>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</si>
  <si>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</si>
  <si>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</si>
  <si>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</si>
  <si>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</si>
  <si>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</si>
  <si>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</si>
  <si>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</si>
  <si>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</si>
  <si>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</si>
  <si>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</si>
  <si>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</si>
  <si>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</si>
  <si>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</si>
  <si>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</si>
  <si>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</si>
  <si>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</si>
  <si>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</si>
  <si>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</si>
  <si>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</si>
  <si>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</si>
  <si>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</si>
  <si>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</si>
  <si>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</si>
  <si>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</si>
  <si>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</si>
  <si>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</si>
  <si>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</si>
  <si>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</si>
  <si>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</si>
  <si>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</si>
  <si>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</si>
  <si>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</si>
  <si>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</si>
  <si>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</si>
  <si>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</si>
  <si>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</si>
  <si>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</si>
  <si>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</si>
  <si>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</si>
  <si>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</si>
  <si>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</si>
  <si>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</si>
  <si>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</si>
  <si>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</si>
  <si>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</si>
  <si>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</si>
  <si>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</si>
  <si>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</si>
  <si>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</si>
  <si>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</si>
  <si>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</si>
  <si>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</si>
  <si>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</si>
  <si>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</si>
  <si>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</si>
  <si>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</si>
  <si>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</si>
  <si>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</si>
  <si>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</si>
  <si>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</si>
  <si>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</si>
  <si>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</si>
  <si>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</si>
  <si>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</si>
  <si>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</si>
  <si>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</si>
  <si>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</si>
  <si>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</si>
  <si>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</si>
  <si>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</si>
  <si>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</si>
  <si>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</si>
  <si>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</si>
  <si>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</si>
  <si>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</si>
  <si>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</si>
  <si>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</si>
  <si>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</si>
  <si>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</si>
  <si>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</si>
  <si>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</si>
  <si>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</si>
  <si>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</si>
  <si>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</si>
  <si>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</si>
  <si>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</si>
  <si>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</si>
  <si>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</si>
  <si>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</si>
  <si>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</si>
  <si>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</si>
  <si>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</si>
  <si>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</si>
  <si>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</si>
  <si>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</si>
  <si>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</si>
  <si>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</si>
  <si>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</si>
  <si>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</si>
  <si>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</si>
  <si>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</si>
  <si>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</si>
  <si>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</si>
  <si>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</si>
  <si>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</si>
  <si>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</si>
  <si>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</si>
  <si>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</si>
  <si>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</si>
  <si>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</si>
  <si>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</si>
  <si>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</si>
  <si>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</si>
  <si>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</si>
  <si>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</si>
  <si>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</si>
  <si>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</si>
  <si>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</si>
  <si>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</si>
  <si>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</si>
  <si>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</si>
  <si>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</si>
  <si>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</si>
  <si>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</si>
  <si>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</si>
  <si>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</si>
  <si>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</si>
  <si>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</si>
  <si>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</si>
  <si>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</si>
  <si>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</si>
  <si>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</si>
  <si>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</si>
  <si>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</si>
  <si>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</si>
  <si>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</si>
  <si>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</si>
  <si>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</si>
  <si>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</si>
  <si>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</si>
  <si>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</si>
  <si>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</si>
  <si>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</si>
  <si>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</si>
  <si>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</si>
  <si>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</si>
  <si>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</si>
  <si>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</si>
  <si>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</si>
  <si>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</si>
  <si>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</si>
  <si>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</si>
  <si>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</si>
  <si>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</si>
  <si>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</si>
  <si>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</si>
  <si>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</si>
  <si>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</si>
  <si>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</si>
  <si>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</si>
  <si>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</si>
  <si>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</si>
  <si>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</si>
  <si>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</si>
  <si>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</si>
  <si>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</si>
  <si>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</si>
  <si>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</si>
  <si>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</si>
  <si>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</si>
  <si>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</si>
  <si>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</si>
  <si>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</si>
  <si>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</si>
  <si>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</si>
  <si>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</si>
  <si>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</si>
  <si>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</si>
  <si>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</si>
  <si>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</si>
  <si>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</si>
  <si>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</si>
  <si>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</si>
  <si>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</si>
  <si>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</si>
  <si>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</si>
  <si>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</si>
  <si>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</si>
  <si>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</si>
  <si>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</si>
  <si>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</si>
  <si>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</si>
  <si>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</si>
  <si>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</si>
  <si>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</si>
  <si>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</si>
  <si>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</si>
  <si>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</si>
  <si>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</si>
  <si>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</si>
  <si>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</si>
  <si>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</si>
  <si>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</si>
  <si>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</si>
  <si>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</si>
  <si>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</si>
  <si>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</si>
  <si>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</si>
  <si>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</si>
  <si>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</si>
  <si>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</si>
  <si>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</si>
  <si>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</si>
  <si>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</si>
  <si>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</si>
  <si>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</si>
  <si>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</si>
  <si>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</si>
  <si>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</si>
  <si>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</si>
  <si>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</si>
  <si>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</si>
  <si>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</si>
  <si>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</si>
  <si>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</si>
  <si>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</si>
  <si>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</si>
  <si>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</si>
  <si>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</si>
  <si>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</si>
  <si>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</si>
  <si>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</si>
  <si>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</si>
  <si>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</si>
  <si>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</si>
  <si>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</si>
  <si>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</si>
  <si>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</si>
  <si>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</si>
  <si>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</si>
  <si>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</si>
  <si>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</si>
  <si>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</si>
  <si>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</si>
  <si>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</si>
  <si>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</si>
  <si>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</si>
  <si>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</si>
  <si>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</si>
  <si>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</si>
  <si>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</si>
  <si>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</si>
  <si>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</si>
  <si>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</si>
  <si>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</si>
  <si>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</si>
  <si>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</si>
  <si>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</si>
  <si>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</si>
  <si>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</si>
  <si>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</si>
  <si>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</si>
  <si>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</si>
  <si>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</si>
  <si>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</si>
  <si>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</si>
  <si>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</si>
  <si>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</si>
  <si>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</si>
  <si>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</si>
  <si>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</si>
  <si>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</si>
  <si>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</si>
  <si>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</si>
  <si>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</si>
  <si>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</si>
  <si>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</si>
  <si>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</si>
  <si>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</si>
  <si>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</si>
  <si>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</si>
  <si>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</si>
  <si>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</si>
  <si>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</si>
  <si>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</si>
  <si>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</si>
  <si>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</si>
  <si>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</si>
  <si>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</si>
  <si>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</si>
  <si>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</si>
  <si>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</si>
  <si>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</si>
  <si>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</si>
  <si>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</si>
  <si>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</si>
  <si>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</si>
  <si>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</si>
  <si>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</si>
  <si>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</si>
  <si>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</si>
  <si>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</si>
  <si>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</si>
  <si>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</si>
  <si>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</si>
  <si>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</si>
  <si>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</si>
  <si>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</si>
  <si>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</si>
  <si>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</si>
  <si>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</si>
  <si>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</si>
  <si>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</si>
  <si>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</si>
  <si>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</si>
  <si>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</si>
  <si>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</si>
  <si>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</si>
  <si>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</si>
  <si>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</si>
  <si>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</si>
  <si>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</si>
  <si>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</si>
  <si>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</si>
  <si>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</si>
  <si>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</si>
  <si>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</si>
  <si>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</si>
  <si>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</si>
  <si>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</si>
  <si>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</si>
  <si>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</si>
  <si>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</si>
  <si>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</si>
  <si>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</si>
  <si>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</si>
  <si>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</si>
  <si>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</si>
  <si>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</si>
  <si>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</si>
  <si>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</si>
  <si>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</si>
  <si>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</si>
  <si>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</si>
  <si>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</si>
  <si>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</si>
  <si>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</si>
  <si>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</si>
  <si>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</si>
  <si>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</si>
  <si>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</si>
  <si>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</si>
  <si>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</si>
  <si>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</si>
  <si>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</si>
  <si>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</si>
  <si>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</si>
  <si>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</si>
  <si>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</si>
  <si>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</si>
  <si>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</si>
  <si>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</si>
  <si>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</si>
  <si>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</si>
  <si>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</si>
  <si>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</si>
  <si>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</si>
  <si>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</si>
  <si>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</si>
  <si>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</si>
  <si>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</si>
  <si>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</si>
  <si>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</si>
  <si>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</si>
  <si>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</si>
  <si>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</si>
  <si>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</si>
  <si>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</si>
  <si>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</si>
  <si>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</si>
  <si>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</si>
  <si>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</si>
  <si>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</si>
  <si>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</si>
  <si>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</si>
  <si>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</si>
  <si>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</si>
  <si>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</si>
  <si>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</si>
  <si>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</si>
  <si>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</si>
  <si>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</si>
  <si>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</si>
  <si>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</si>
  <si>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</si>
  <si>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</si>
  <si>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</si>
  <si>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</si>
  <si>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</si>
  <si>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</si>
  <si>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</si>
  <si>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</si>
  <si>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</si>
  <si>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</si>
  <si>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</si>
  <si>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</si>
  <si>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</si>
  <si>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</si>
  <si>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</si>
  <si>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</si>
  <si>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</si>
  <si>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</si>
  <si>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</si>
  <si>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</si>
  <si>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</si>
  <si>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</si>
  <si>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</si>
  <si>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</si>
  <si>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</si>
  <si>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</si>
  <si>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</si>
  <si>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</si>
  <si>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</si>
  <si>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</si>
  <si>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</si>
  <si>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</si>
  <si>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</si>
  <si>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</si>
  <si>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</si>
  <si>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</si>
  <si>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</si>
  <si>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</si>
  <si>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</si>
  <si>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</si>
  <si>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</si>
  <si>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</si>
  <si>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</si>
  <si>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</si>
  <si>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</si>
  <si>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</si>
  <si>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</si>
  <si>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</si>
  <si>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</si>
  <si>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</si>
  <si>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</si>
  <si>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</si>
  <si>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</si>
  <si>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</si>
  <si>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</si>
  <si>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</si>
  <si>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</si>
  <si>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</si>
  <si>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</si>
  <si>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</si>
  <si>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</si>
  <si>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</si>
  <si>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</si>
  <si>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</si>
  <si>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</si>
  <si>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</si>
  <si>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</si>
  <si>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</si>
  <si>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</si>
  <si>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</si>
  <si>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</si>
  <si>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</si>
  <si>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</si>
  <si>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</si>
  <si>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</si>
  <si>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</si>
  <si>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</si>
  <si>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</si>
  <si>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</si>
  <si>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</si>
  <si>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</si>
  <si>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</si>
  <si>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</si>
  <si>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</si>
  <si>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</si>
  <si>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</si>
  <si>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</si>
  <si>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</si>
  <si>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</si>
  <si>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</si>
  <si>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</si>
  <si>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</si>
  <si>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</si>
  <si>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</si>
  <si>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</si>
  <si>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</si>
  <si>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</si>
  <si>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</si>
  <si>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</si>
  <si>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</si>
  <si>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</si>
  <si>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</si>
  <si>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</si>
  <si>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</si>
  <si>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</si>
  <si>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</si>
  <si>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</si>
  <si>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</si>
  <si>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</si>
  <si>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</si>
  <si>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</si>
  <si>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</si>
  <si>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</si>
  <si>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</si>
  <si>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</si>
  <si>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</si>
  <si>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</si>
  <si>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</si>
  <si>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</si>
  <si>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</si>
  <si>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</si>
  <si>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</si>
  <si>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</si>
  <si>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</si>
  <si>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</si>
  <si>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</si>
  <si>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</si>
  <si>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</si>
  <si>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</si>
  <si>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</si>
  <si>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</si>
  <si>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</si>
  <si>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</si>
  <si>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</si>
  <si>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</si>
  <si>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</si>
  <si>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</si>
  <si>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</si>
  <si>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</si>
  <si>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</si>
  <si>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</si>
  <si>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</si>
  <si>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</si>
  <si>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</si>
  <si>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</si>
  <si>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</si>
  <si>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</si>
  <si>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</si>
  <si>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</si>
  <si>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</si>
  <si>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</si>
  <si>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</si>
  <si>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</si>
  <si>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</si>
  <si>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</si>
  <si>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</si>
  <si>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</si>
  <si>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</si>
  <si>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</si>
  <si>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</si>
  <si>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</si>
  <si>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</si>
  <si>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</si>
  <si>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</si>
  <si>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</si>
  <si>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</si>
  <si>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</si>
  <si>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</si>
  <si>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</si>
  <si>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</si>
  <si>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</si>
  <si>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</si>
  <si>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</si>
  <si>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</si>
  <si>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</si>
  <si>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</si>
  <si>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</si>
  <si>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</si>
  <si>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</si>
  <si>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</si>
  <si>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</si>
  <si>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</si>
  <si>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</si>
  <si>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</si>
  <si>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</si>
  <si>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</si>
  <si>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</si>
  <si>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</si>
  <si>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</si>
  <si>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</si>
  <si>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</si>
  <si>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</si>
  <si>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</si>
  <si>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</si>
  <si>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</si>
  <si>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</si>
  <si>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</si>
  <si>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</si>
  <si>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</si>
  <si>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</si>
  <si>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</si>
  <si>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</si>
  <si>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</si>
  <si>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</si>
  <si>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</si>
  <si>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</si>
  <si>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</si>
  <si>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</si>
  <si>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</si>
  <si>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</si>
  <si>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</si>
  <si>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</si>
  <si>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</si>
  <si>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</si>
  <si>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</si>
  <si>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</si>
  <si>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</si>
  <si>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</si>
  <si>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</si>
  <si>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</si>
  <si>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</si>
  <si>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</si>
  <si>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</si>
  <si>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</si>
  <si>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</si>
  <si>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</si>
  <si>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</si>
  <si>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</si>
  <si>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</si>
  <si>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</si>
  <si>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</si>
  <si>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</si>
  <si>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</si>
  <si>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</si>
  <si>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</si>
  <si>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</si>
  <si>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</si>
  <si>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</si>
  <si>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</si>
  <si>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</si>
  <si>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</si>
  <si>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</si>
  <si>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</si>
  <si>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</si>
  <si>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</si>
  <si>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</si>
  <si>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</si>
  <si>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</si>
  <si>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</si>
  <si>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</si>
  <si>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</si>
  <si>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</si>
  <si>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</si>
  <si>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</si>
  <si>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</si>
  <si>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</si>
  <si>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</si>
  <si>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</si>
  <si>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</si>
  <si>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</si>
  <si>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</si>
  <si>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</si>
  <si>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</si>
  <si>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</si>
  <si>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</si>
  <si>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</si>
  <si>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</si>
  <si>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</si>
  <si>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</si>
  <si>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</si>
  <si>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</si>
  <si>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</si>
  <si>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</si>
  <si>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</si>
  <si>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</si>
  <si>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</si>
  <si>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</si>
  <si>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</si>
  <si>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</si>
  <si>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</si>
  <si>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</si>
  <si>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</si>
  <si>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</si>
  <si>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</si>
  <si>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</si>
  <si>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</si>
  <si>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</si>
  <si>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</si>
  <si>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</si>
  <si>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</si>
  <si>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</si>
  <si>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</si>
  <si>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</si>
  <si>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</si>
  <si>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</si>
  <si>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</si>
  <si>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</si>
  <si>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</si>
  <si>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</si>
  <si>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</si>
  <si>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</si>
  <si>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</si>
  <si>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</si>
  <si>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</si>
  <si>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</si>
  <si>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</si>
  <si>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</si>
  <si>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</si>
  <si>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</si>
  <si>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</si>
  <si>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</si>
  <si>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</si>
  <si>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</si>
  <si>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</si>
  <si>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</si>
  <si>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</si>
  <si>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</si>
  <si>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</si>
  <si>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</si>
  <si>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</si>
  <si>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</si>
  <si>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</si>
  <si>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</si>
  <si>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</si>
  <si>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</si>
  <si>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</si>
  <si>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</si>
  <si>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</si>
  <si>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</si>
  <si>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</si>
  <si>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</si>
  <si>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</si>
  <si>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</si>
  <si>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</si>
  <si>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</si>
  <si>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</si>
  <si>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</si>
  <si>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</si>
  <si>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</si>
  <si>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</si>
  <si>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</si>
  <si>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</si>
  <si>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</si>
  <si>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</si>
  <si>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</si>
  <si>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</si>
  <si>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</si>
  <si>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</si>
  <si>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</si>
  <si>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</si>
  <si>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</si>
  <si>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</si>
  <si>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</si>
  <si>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</si>
  <si>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</si>
  <si>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</si>
  <si>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</si>
  <si>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</si>
  <si>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</si>
  <si>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</si>
  <si>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</si>
  <si>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</si>
  <si>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</si>
  <si>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</si>
  <si>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</si>
  <si>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</si>
  <si>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</si>
  <si>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</si>
  <si>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</si>
  <si>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</si>
  <si>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</si>
  <si>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</si>
  <si>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</si>
  <si>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</si>
  <si>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</si>
  <si>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</si>
  <si>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</si>
  <si>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</si>
  <si>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</si>
  <si>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</si>
  <si>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</si>
  <si>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</si>
  <si>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</si>
  <si>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</si>
  <si>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</si>
  <si>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</si>
  <si>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</si>
  <si>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</si>
  <si>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</si>
  <si>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</si>
  <si>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</si>
  <si>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</si>
  <si>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</si>
  <si>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</si>
  <si>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</si>
  <si>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</si>
  <si>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</si>
  <si>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</si>
  <si>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</si>
  <si>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</si>
  <si>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</si>
  <si>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</si>
  <si>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</si>
  <si>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</si>
  <si>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</si>
  <si>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</si>
  <si>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</si>
  <si>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</si>
  <si>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</si>
  <si>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</si>
  <si>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</si>
  <si>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</si>
  <si>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</si>
  <si>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</si>
  <si>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</si>
  <si>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</si>
  <si>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</si>
  <si>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</si>
  <si>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</si>
  <si>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</si>
  <si>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</si>
  <si>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</si>
  <si>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</si>
  <si>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</si>
  <si>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</si>
  <si>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</si>
  <si>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</si>
  <si>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</si>
  <si>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</si>
  <si>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</si>
  <si>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</si>
  <si>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</si>
  <si>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</si>
  <si>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</si>
  <si>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</si>
  <si>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</si>
  <si>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</si>
  <si>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</si>
  <si>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</si>
  <si>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</si>
  <si>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</si>
  <si>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</si>
  <si>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</si>
  <si>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</si>
  <si>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</si>
  <si>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</si>
  <si>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</si>
  <si>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</si>
  <si>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</si>
  <si>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</si>
  <si>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</si>
  <si>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</si>
  <si>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</si>
  <si>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</si>
  <si>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</si>
  <si>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</si>
  <si>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</si>
  <si>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</si>
  <si>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</si>
  <si>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</si>
  <si>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</si>
  <si>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</si>
  <si>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</si>
  <si>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</si>
  <si>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</si>
  <si>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</si>
  <si>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</si>
  <si>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</si>
  <si>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</si>
  <si>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</si>
  <si>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</si>
  <si>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</si>
  <si>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</si>
  <si>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</si>
  <si>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</si>
  <si>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</si>
  <si>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</si>
  <si>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</si>
  <si>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</si>
  <si>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</si>
  <si>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</si>
  <si>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</si>
  <si>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</si>
  <si>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</si>
  <si>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</si>
  <si>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</si>
  <si>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</si>
  <si>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</si>
  <si>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</si>
  <si>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</si>
  <si>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</si>
  <si>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</si>
  <si>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</si>
  <si>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</si>
  <si>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</si>
  <si>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</si>
  <si>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</si>
  <si>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</si>
  <si>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</si>
  <si>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</si>
  <si>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</si>
  <si>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</si>
  <si>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</si>
  <si>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</si>
  <si>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</si>
  <si>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</si>
  <si>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</si>
  <si>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</si>
  <si>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</si>
  <si>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</si>
  <si>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</si>
  <si>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</si>
  <si>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</si>
  <si>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</si>
  <si>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</si>
  <si>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</si>
  <si>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</si>
  <si>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</si>
  <si>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</si>
  <si>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</si>
  <si>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</si>
  <si>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</si>
  <si>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</si>
  <si>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</si>
  <si>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</si>
  <si>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</si>
  <si>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</si>
  <si>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</si>
  <si>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</si>
  <si>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</si>
  <si>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</si>
  <si>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</si>
  <si>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</si>
  <si>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</si>
  <si>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</si>
  <si>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</si>
  <si>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</si>
  <si>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</si>
  <si>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</si>
  <si>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</si>
  <si>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</si>
  <si>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</si>
  <si>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</si>
  <si>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</si>
  <si>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</si>
  <si>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</si>
  <si>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</si>
  <si>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</si>
  <si>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</si>
  <si>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</si>
  <si>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</si>
  <si>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</si>
  <si>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</si>
  <si>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</si>
  <si>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</si>
  <si>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</si>
  <si>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</si>
  <si>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</si>
  <si>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</si>
  <si>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</si>
  <si>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</si>
  <si>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</si>
  <si>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</si>
  <si>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</si>
  <si>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</si>
  <si>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</si>
  <si>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</si>
  <si>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</si>
  <si>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</si>
  <si>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</si>
  <si>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</si>
  <si>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</si>
  <si>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</si>
  <si>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</si>
  <si>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</si>
  <si>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</si>
  <si>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</si>
  <si>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</si>
  <si>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</si>
  <si>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</si>
  <si>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</si>
  <si>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</si>
  <si>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</si>
  <si>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</si>
  <si>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</si>
  <si>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</si>
  <si>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</si>
  <si>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</si>
  <si>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</si>
  <si>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</si>
  <si>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</si>
  <si>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</si>
  <si>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</si>
  <si>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</si>
  <si>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</si>
  <si>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</si>
  <si>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</si>
  <si>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</si>
  <si>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</si>
  <si>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</si>
  <si>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</si>
  <si>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</si>
  <si>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</si>
  <si>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</si>
  <si>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</si>
  <si>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</si>
  <si>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</si>
  <si>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</si>
  <si>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</si>
  <si>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</si>
  <si>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</si>
  <si>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</si>
  <si>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</si>
  <si>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</si>
  <si>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</si>
  <si>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</si>
  <si>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</si>
  <si>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</si>
  <si>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</si>
  <si>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</si>
  <si>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</si>
  <si>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</si>
  <si>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</si>
  <si>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</si>
  <si>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</si>
  <si>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</si>
  <si>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</si>
  <si>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</si>
  <si>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</si>
  <si>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</si>
  <si>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</si>
  <si>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</si>
  <si>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</si>
  <si>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</si>
  <si>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</si>
  <si>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</si>
  <si>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</si>
  <si>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</si>
  <si>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</si>
  <si>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</si>
  <si>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</si>
  <si>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</si>
  <si>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</si>
  <si>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</si>
  <si>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</si>
  <si>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</si>
  <si>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</si>
  <si>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</si>
  <si>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</si>
  <si>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</si>
  <si>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</si>
  <si>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</si>
  <si>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</si>
  <si>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</si>
  <si>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</si>
  <si>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</si>
  <si>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</si>
  <si>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</si>
  <si>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</si>
  <si>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</si>
  <si>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</si>
  <si>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</si>
  <si>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</si>
  <si>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</si>
  <si>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</si>
  <si>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</si>
  <si>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</si>
  <si>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</si>
  <si>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</si>
  <si>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</si>
  <si>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</si>
  <si>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</si>
  <si>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</si>
  <si>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</si>
  <si>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</si>
  <si>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</si>
  <si>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</si>
  <si>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</si>
  <si>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</si>
  <si>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</si>
  <si>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</si>
  <si>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</si>
  <si>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</si>
  <si>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</si>
  <si>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</si>
  <si>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</si>
  <si>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</si>
  <si>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</si>
  <si>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</si>
  <si>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</si>
  <si>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</si>
  <si>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</si>
  <si>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</si>
  <si>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</si>
  <si>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</si>
  <si>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</si>
  <si>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</si>
  <si>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</si>
  <si>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</si>
  <si>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</si>
  <si>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</si>
  <si>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</si>
  <si>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</si>
  <si>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</si>
  <si>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</si>
  <si>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</si>
  <si>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</si>
  <si>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</si>
  <si>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</si>
  <si>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</si>
  <si>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</si>
  <si>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</si>
  <si>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</si>
  <si>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</si>
  <si>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</si>
  <si>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</si>
  <si>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</si>
  <si>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</si>
  <si>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</si>
  <si>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</si>
  <si>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</si>
  <si>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</si>
  <si>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</si>
  <si>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</si>
  <si>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</si>
  <si>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</si>
  <si>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</si>
  <si>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</si>
  <si>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</si>
  <si>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</si>
  <si>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</si>
  <si>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</si>
  <si>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</si>
  <si>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</si>
  <si>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</si>
  <si>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</si>
  <si>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</si>
  <si>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</si>
  <si>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</si>
  <si>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</si>
  <si>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</si>
  <si>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</si>
  <si>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</si>
  <si>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</si>
  <si>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</si>
  <si>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</si>
  <si>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</si>
  <si>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</si>
  <si>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</si>
  <si>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</si>
  <si>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</si>
  <si>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</si>
  <si>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</si>
  <si>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</si>
  <si>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</si>
  <si>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</si>
  <si>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</si>
  <si>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</si>
  <si>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</si>
  <si>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</si>
  <si>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</si>
  <si>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</si>
  <si>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</si>
  <si>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</si>
  <si>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</si>
  <si>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</si>
  <si>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</si>
  <si>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</si>
  <si>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</si>
  <si>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</si>
  <si>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</si>
  <si>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</si>
  <si>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</si>
  <si>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</si>
  <si>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</si>
  <si>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</si>
  <si>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</si>
  <si>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</si>
  <si>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</si>
  <si>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</si>
  <si>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</si>
  <si>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</si>
  <si>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</si>
  <si>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</si>
  <si>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</si>
  <si>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</si>
  <si>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</si>
  <si>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</si>
  <si>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</si>
  <si>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</si>
  <si>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</si>
  <si>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</si>
  <si>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</si>
  <si>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</si>
  <si>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</si>
  <si>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</si>
  <si>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</si>
  <si>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</si>
  <si>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</si>
  <si>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</si>
  <si>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</si>
  <si>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</si>
  <si>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</si>
  <si>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</si>
  <si>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</si>
  <si>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</si>
  <si>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</si>
  <si>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</si>
  <si>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</si>
  <si>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</si>
  <si>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</si>
  <si>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</si>
  <si>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</si>
  <si>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</si>
  <si>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</si>
  <si>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</si>
  <si>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</si>
  <si>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</si>
  <si>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</si>
  <si>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</si>
  <si>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</si>
  <si>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</si>
  <si>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</si>
  <si>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</si>
  <si>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</si>
  <si>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</si>
  <si>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</si>
  <si>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</si>
  <si>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</si>
  <si>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</si>
  <si>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</si>
  <si>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</si>
  <si>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</si>
  <si>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</si>
  <si>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</si>
  <si>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</si>
  <si>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</si>
  <si>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</si>
  <si>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</si>
  <si>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</si>
  <si>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</si>
  <si>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</si>
  <si>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</si>
  <si>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</si>
  <si>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</si>
  <si>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</si>
  <si>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</si>
  <si>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</si>
  <si>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</si>
  <si>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</si>
  <si>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</si>
  <si>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</si>
  <si>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</si>
  <si>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</si>
  <si>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</si>
  <si>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</si>
  <si>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</si>
  <si>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</si>
  <si>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</si>
  <si>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</si>
  <si>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</si>
  <si>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</si>
  <si>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</si>
  <si>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</si>
  <si>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</si>
  <si>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</si>
  <si>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</si>
  <si>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</si>
  <si>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</si>
  <si>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</si>
  <si>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</si>
  <si>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</si>
  <si>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</si>
  <si>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</si>
  <si>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</si>
  <si>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</si>
  <si>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</si>
  <si>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</si>
  <si>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</si>
  <si>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</si>
  <si>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</si>
  <si>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</si>
  <si>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</si>
  <si>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</si>
  <si>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</si>
  <si>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</si>
  <si>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</si>
  <si>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</si>
  <si>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</si>
  <si>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</si>
  <si>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</si>
  <si>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</si>
  <si>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</si>
  <si>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</si>
  <si>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</si>
  <si>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</si>
  <si>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</si>
  <si>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</si>
  <si>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</si>
  <si>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</si>
  <si>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</si>
  <si>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</si>
  <si>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</si>
  <si>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</si>
  <si>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</si>
  <si>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</si>
  <si>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</si>
  <si>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</si>
  <si>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</si>
  <si>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</si>
  <si>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</si>
  <si>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</si>
  <si>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</si>
  <si>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</si>
  <si>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</si>
  <si>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</si>
  <si>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</si>
  <si>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</si>
  <si>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</si>
  <si>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</si>
  <si>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</si>
  <si>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</si>
  <si>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</si>
  <si>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</si>
  <si>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</si>
  <si>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</si>
  <si>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</si>
  <si>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</si>
  <si>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</si>
  <si>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</si>
  <si>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</si>
  <si>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</si>
  <si>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</si>
  <si>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</si>
  <si>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</si>
  <si>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</si>
  <si>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</si>
  <si>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</si>
  <si>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</si>
  <si>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</si>
  <si>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</si>
  <si>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</si>
  <si>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</si>
  <si>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</si>
  <si>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</si>
  <si>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</si>
  <si>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</si>
  <si>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</si>
  <si>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</si>
  <si>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</si>
  <si>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</si>
  <si>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</si>
  <si>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</si>
  <si>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</si>
  <si>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</si>
  <si>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</si>
  <si>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</si>
  <si>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</si>
  <si>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</si>
  <si>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</si>
  <si>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</si>
  <si>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</si>
  <si>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</si>
  <si>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</si>
  <si>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</si>
  <si>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</si>
  <si>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</si>
  <si>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</si>
  <si>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</si>
  <si>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</si>
  <si>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</si>
  <si>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</si>
  <si>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</si>
  <si>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</si>
  <si>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</si>
  <si>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</si>
  <si>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</si>
  <si>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</si>
  <si>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</si>
  <si>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</si>
  <si>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</si>
  <si>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</si>
  <si>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</si>
  <si>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</si>
  <si>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</si>
  <si>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</si>
  <si>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</si>
  <si>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</si>
  <si>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</si>
  <si>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</si>
  <si>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</si>
  <si>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</si>
  <si>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</si>
  <si>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</si>
  <si>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</si>
  <si>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</si>
  <si>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</si>
  <si>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</si>
  <si>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</si>
  <si>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</si>
  <si>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</si>
  <si>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</si>
  <si>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</si>
  <si>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</si>
  <si>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</si>
  <si>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</si>
  <si>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</si>
  <si>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</si>
  <si>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</si>
  <si>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</si>
  <si>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</si>
  <si>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</si>
  <si>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</si>
  <si>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</si>
  <si>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</si>
  <si>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</si>
  <si>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</si>
  <si>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</si>
  <si>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</si>
  <si>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</si>
  <si>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</si>
  <si>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</si>
  <si>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</si>
  <si>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</si>
  <si>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</si>
  <si>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</si>
  <si>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</si>
  <si>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</si>
  <si>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</si>
  <si>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</si>
  <si>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</si>
  <si>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</si>
  <si>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</si>
  <si>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</si>
  <si>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</si>
  <si>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</si>
  <si>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</si>
  <si>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</si>
  <si>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</si>
  <si>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</si>
  <si>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</si>
  <si>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</si>
  <si>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</si>
  <si>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</si>
  <si>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</si>
  <si>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</si>
  <si>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</si>
  <si>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</si>
  <si>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</si>
  <si>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</si>
  <si>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</si>
  <si>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</si>
  <si>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</si>
  <si>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</si>
  <si>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</si>
  <si>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</si>
  <si>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</si>
  <si>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</si>
  <si>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</si>
  <si>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</si>
  <si>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</si>
  <si>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</si>
  <si>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</si>
  <si>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</si>
  <si>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</si>
  <si>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</si>
  <si>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</si>
  <si>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</si>
  <si>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</si>
  <si>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</si>
  <si>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</si>
  <si>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</si>
  <si>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</si>
  <si>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</si>
  <si>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</si>
  <si>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</si>
  <si>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</si>
  <si>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</si>
  <si>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</si>
  <si>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</si>
  <si>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</si>
  <si>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</si>
  <si>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</si>
  <si>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</si>
  <si>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</si>
  <si>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</si>
  <si>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</si>
  <si>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</si>
  <si>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</si>
  <si>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</si>
  <si>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</si>
  <si>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</si>
  <si>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</si>
  <si>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</si>
  <si>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</si>
  <si>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</si>
  <si>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</si>
  <si>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</si>
  <si>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</si>
  <si>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</si>
  <si>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</si>
  <si>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</si>
  <si>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</si>
  <si>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</si>
  <si>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</si>
  <si>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</si>
  <si>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</si>
  <si>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</si>
  <si>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</si>
  <si>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</si>
  <si>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</si>
  <si>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</si>
  <si>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</si>
  <si>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</si>
  <si>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</si>
  <si>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</si>
  <si>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</si>
  <si>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</si>
  <si>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</si>
  <si>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</si>
  <si>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</si>
  <si>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</si>
  <si>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</si>
  <si>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</si>
  <si>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</si>
  <si>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</si>
  <si>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</si>
  <si>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</si>
  <si>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</si>
  <si>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</si>
  <si>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</si>
  <si>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</si>
  <si>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</si>
  <si>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</si>
  <si>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</si>
  <si>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</si>
  <si>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</si>
  <si>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</si>
  <si>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</si>
  <si>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</si>
  <si>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</si>
  <si>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</si>
  <si>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</si>
  <si>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</si>
  <si>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</si>
  <si>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</si>
  <si>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</si>
  <si>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</si>
  <si>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</si>
  <si>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</si>
  <si>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</si>
  <si>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</si>
  <si>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</si>
  <si>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</si>
  <si>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</si>
  <si>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</si>
  <si>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</si>
  <si>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</si>
  <si>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</si>
  <si>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</si>
  <si>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</si>
  <si>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</si>
  <si>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</si>
  <si>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</si>
  <si>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</si>
  <si>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</si>
  <si>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</si>
  <si>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</si>
  <si>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</si>
  <si>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</si>
  <si>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</si>
  <si>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</si>
  <si>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</si>
  <si>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</si>
  <si>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</si>
  <si>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</si>
  <si>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</si>
  <si>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</si>
  <si>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</si>
  <si>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</si>
  <si>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</si>
  <si>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</si>
  <si>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</si>
  <si>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</si>
  <si>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</si>
  <si>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</si>
  <si>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</si>
  <si>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</si>
  <si>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</si>
  <si>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</si>
  <si>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</si>
  <si>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</si>
  <si>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</si>
  <si>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</si>
  <si>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</si>
  <si>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</si>
  <si>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</si>
  <si>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</si>
  <si>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</si>
  <si>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</si>
  <si>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</si>
  <si>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</si>
  <si>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</si>
  <si>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</si>
  <si>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</si>
  <si>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</si>
  <si>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</si>
  <si>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</si>
  <si>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</si>
  <si>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</si>
  <si>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</si>
  <si>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</si>
  <si>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</si>
  <si>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</si>
  <si>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</si>
  <si>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</si>
  <si>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</si>
  <si>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</si>
  <si>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</si>
  <si>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</si>
  <si>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</si>
  <si>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</si>
  <si>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</si>
  <si>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</si>
  <si>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</si>
  <si>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</si>
  <si>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</si>
  <si>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</si>
  <si>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</si>
  <si>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</si>
  <si>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</si>
  <si>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</si>
  <si>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</si>
  <si>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</si>
  <si>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</si>
  <si>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</si>
  <si>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</si>
  <si>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</si>
  <si>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</si>
  <si>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</si>
  <si>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</si>
  <si>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</si>
  <si>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</si>
  <si>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</si>
  <si>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</si>
  <si>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</si>
  <si>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</si>
  <si>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</si>
  <si>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</si>
  <si>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</si>
  <si>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</si>
  <si>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</si>
  <si>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</si>
  <si>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</si>
  <si>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</si>
  <si>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</si>
  <si>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</si>
  <si>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</si>
  <si>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</si>
  <si>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</si>
  <si>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</si>
  <si>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</si>
  <si>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</si>
  <si>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</si>
  <si>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</si>
  <si>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</si>
  <si>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</si>
  <si>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</si>
  <si>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</si>
  <si>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</si>
  <si>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</si>
  <si>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</si>
  <si>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</si>
  <si>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</si>
  <si>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</si>
  <si>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</si>
  <si>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</si>
  <si>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</si>
  <si>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</si>
  <si>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</si>
  <si>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</si>
  <si>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</si>
  <si>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</si>
  <si>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</si>
  <si>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</si>
  <si>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</si>
  <si>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</si>
  <si>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</si>
  <si>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</si>
  <si>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</si>
  <si>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</si>
  <si>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</si>
  <si>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</si>
  <si>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</si>
  <si>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</si>
  <si>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</si>
  <si>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</si>
  <si>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</si>
  <si>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</si>
  <si>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</si>
  <si>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</si>
  <si>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</si>
  <si>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</si>
  <si>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</si>
  <si>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</si>
  <si>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</si>
  <si>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</si>
  <si>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</si>
  <si>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</si>
  <si>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</si>
  <si>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</si>
  <si>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</si>
  <si>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</si>
  <si>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</si>
  <si>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</si>
  <si>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</si>
  <si>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</si>
  <si>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</si>
  <si>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</si>
  <si>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</si>
  <si>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</si>
  <si>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</si>
  <si>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</si>
  <si>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</si>
  <si>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</si>
  <si>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</si>
  <si>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</si>
  <si>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</si>
  <si>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</si>
  <si>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</si>
  <si>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</si>
  <si>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</si>
  <si>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</si>
  <si>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</si>
  <si>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</si>
  <si>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</si>
  <si>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</si>
  <si>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</si>
  <si>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</si>
  <si>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</si>
  <si>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</si>
  <si>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</si>
  <si>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</si>
  <si>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</si>
  <si>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</si>
  <si>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</si>
  <si>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</si>
  <si>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</si>
  <si>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</si>
  <si>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</si>
  <si>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</si>
  <si>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</si>
  <si>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</si>
  <si>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</si>
  <si>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</si>
  <si>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</si>
  <si>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</si>
  <si>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</si>
  <si>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</si>
  <si>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</si>
  <si>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</si>
  <si>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</si>
  <si>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</si>
  <si>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</si>
  <si>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</si>
  <si>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</si>
  <si>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</si>
  <si>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</si>
  <si>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</si>
  <si>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</si>
  <si>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</si>
  <si>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</si>
  <si>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</si>
  <si>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</si>
  <si>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</si>
  <si>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</si>
  <si>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</si>
  <si>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</si>
  <si>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</si>
  <si>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</si>
  <si>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</si>
  <si>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</si>
  <si>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</si>
  <si>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</si>
  <si>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</si>
  <si>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</si>
  <si>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</si>
  <si>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</si>
  <si>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</si>
  <si>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</si>
  <si>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</si>
  <si>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</si>
  <si>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</si>
  <si>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</si>
  <si>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</si>
  <si>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</si>
  <si>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</si>
  <si>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</si>
  <si>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</si>
  <si>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</si>
  <si>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</si>
  <si>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</si>
  <si>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</si>
  <si>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</si>
  <si>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</si>
  <si>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</si>
  <si>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</si>
  <si>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</si>
  <si>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</si>
  <si>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</si>
  <si>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</si>
  <si>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</si>
  <si>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</si>
  <si>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</si>
  <si>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</si>
  <si>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</si>
  <si>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</si>
  <si>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</si>
  <si>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</si>
  <si>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</si>
  <si>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</si>
  <si>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</si>
  <si>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</si>
  <si>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</si>
  <si>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</si>
  <si>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</si>
  <si>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</si>
  <si>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</si>
  <si>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</si>
  <si>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</si>
  <si>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</si>
  <si>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</si>
  <si>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</si>
  <si>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</si>
  <si>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</si>
  <si>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</si>
  <si>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</si>
  <si>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</si>
  <si>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</si>
  <si>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</si>
  <si>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</si>
  <si>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</si>
  <si>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</si>
  <si>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</si>
  <si>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</si>
  <si>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</si>
  <si>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</si>
  <si>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</si>
  <si>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</si>
  <si>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</si>
  <si>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</si>
  <si>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</si>
  <si>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</si>
  <si>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</si>
  <si>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</si>
  <si>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</si>
  <si>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</si>
  <si>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</si>
  <si>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</si>
  <si>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</si>
  <si>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</si>
  <si>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</si>
  <si>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</si>
  <si>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</si>
  <si>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</si>
  <si>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</si>
  <si>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</si>
  <si>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</si>
  <si>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</si>
  <si>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</si>
  <si>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</si>
  <si>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</si>
  <si>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</si>
  <si>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</si>
  <si>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</si>
  <si>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</si>
  <si>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</si>
  <si>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</si>
  <si>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</si>
  <si>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</si>
  <si>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</si>
  <si>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</si>
  <si>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</si>
  <si>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</si>
  <si>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</si>
  <si>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</si>
  <si>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</si>
  <si>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</si>
  <si>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</si>
  <si>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</si>
  <si>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</si>
  <si>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</si>
  <si>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</si>
  <si>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</si>
  <si>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</si>
  <si>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</si>
  <si>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</si>
  <si>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</si>
  <si>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</si>
  <si>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</si>
  <si>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</si>
  <si>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</si>
  <si>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</si>
  <si>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</si>
  <si>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</si>
  <si>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</si>
  <si>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</si>
  <si>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</si>
  <si>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</si>
  <si>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</si>
  <si>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</si>
  <si>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</si>
  <si>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</si>
  <si>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</si>
  <si>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</si>
  <si>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</si>
  <si>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</si>
  <si>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</si>
  <si>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</si>
  <si>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</si>
  <si>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</si>
  <si>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</si>
  <si>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</si>
  <si>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</si>
  <si>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</si>
  <si>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</si>
  <si>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</si>
  <si>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</si>
  <si>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</si>
  <si>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</si>
  <si>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</si>
  <si>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</si>
  <si>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</si>
  <si>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</si>
  <si>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</si>
  <si>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</si>
  <si>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</si>
  <si>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</si>
  <si>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</si>
  <si>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</si>
  <si>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</si>
  <si>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</si>
  <si>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</si>
  <si>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</si>
  <si>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</si>
  <si>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</si>
  <si>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</si>
  <si>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</si>
  <si>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</si>
  <si>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</si>
  <si>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</si>
  <si>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</si>
  <si>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</si>
  <si>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</si>
  <si>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</si>
  <si>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</si>
  <si>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</si>
  <si>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</si>
  <si>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</si>
  <si>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</si>
  <si>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</si>
  <si>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</si>
  <si>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</si>
  <si>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</si>
  <si>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</si>
  <si>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</si>
  <si>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</si>
  <si>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</si>
  <si>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</si>
  <si>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</si>
  <si>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</si>
  <si>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</si>
  <si>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</si>
  <si>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</si>
  <si>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</si>
  <si>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</si>
  <si>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</si>
  <si>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</si>
  <si>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</si>
  <si>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</si>
  <si>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</si>
  <si>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</si>
  <si>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</si>
  <si>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</si>
  <si>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</si>
  <si>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</si>
  <si>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</si>
  <si>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</si>
  <si>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</si>
  <si>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</si>
  <si>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</si>
  <si>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</si>
  <si>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</si>
  <si>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</si>
  <si>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</si>
  <si>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</si>
  <si>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</si>
  <si>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</si>
  <si>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</si>
  <si>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</si>
  <si>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</si>
  <si>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</si>
  <si>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</si>
  <si>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</si>
  <si>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</si>
  <si>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</si>
  <si>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</si>
  <si>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</si>
  <si>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</si>
  <si>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</si>
  <si>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</si>
  <si>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</si>
  <si>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</si>
  <si>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</si>
  <si>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</si>
  <si>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</si>
  <si>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</si>
  <si>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</si>
  <si>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</si>
  <si>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</si>
  <si>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</si>
  <si>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</si>
  <si>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</si>
  <si>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</si>
  <si>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</si>
  <si>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</si>
  <si>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</si>
  <si>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</si>
  <si>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</si>
  <si>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</si>
  <si>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</si>
  <si>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</si>
  <si>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</si>
  <si>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</si>
  <si>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</si>
  <si>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</si>
  <si>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</si>
  <si>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</si>
  <si>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</si>
  <si>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</si>
  <si>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</si>
  <si>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</si>
  <si>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</si>
  <si>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</si>
  <si>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</si>
  <si>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</si>
  <si>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</si>
  <si>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</si>
  <si>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</si>
  <si>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</si>
  <si>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</si>
  <si>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</si>
  <si>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</si>
  <si>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</si>
  <si>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</si>
  <si>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</si>
  <si>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</si>
  <si>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</si>
  <si>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</si>
  <si>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</si>
  <si>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</si>
  <si>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</si>
  <si>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</si>
  <si>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</si>
  <si>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</si>
  <si>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</si>
  <si>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</si>
  <si>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</si>
  <si>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</si>
  <si>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</si>
  <si>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</si>
  <si>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</si>
  <si>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</si>
  <si>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</si>
  <si>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</si>
  <si>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</si>
  <si>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</si>
  <si>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</si>
  <si>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</si>
  <si>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</si>
  <si>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</si>
  <si>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</si>
  <si>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</si>
  <si>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</si>
  <si>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</si>
  <si>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</si>
  <si>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</si>
  <si>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</si>
  <si>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</si>
  <si>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</si>
  <si>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</si>
  <si>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</si>
  <si>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</si>
  <si>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</si>
  <si>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</si>
  <si>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</si>
  <si>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</si>
  <si>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</si>
  <si>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</si>
  <si>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</si>
  <si>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</si>
  <si>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</si>
  <si>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</si>
  <si>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</si>
  <si>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</si>
  <si>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</si>
  <si>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</si>
  <si>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</si>
  <si>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</si>
  <si>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</si>
  <si>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</si>
  <si>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</si>
  <si>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</si>
  <si>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</si>
  <si>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</si>
  <si>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</si>
  <si>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</si>
  <si>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</si>
  <si>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</si>
  <si>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</si>
  <si>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</si>
  <si>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</si>
  <si>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</si>
  <si>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</si>
  <si>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</si>
  <si>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</si>
  <si>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</si>
  <si>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</si>
  <si>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</si>
  <si>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</si>
  <si>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</si>
  <si>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</si>
  <si>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</si>
  <si>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</si>
  <si>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</si>
  <si>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</si>
  <si>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</si>
  <si>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</si>
  <si>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</si>
  <si>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</si>
  <si>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</si>
  <si>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</si>
  <si>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</si>
  <si>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</si>
  <si>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</si>
  <si>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</si>
  <si>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</si>
  <si>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</si>
  <si>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</si>
  <si>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</si>
  <si>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</si>
  <si>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</si>
  <si>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</si>
  <si>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</si>
  <si>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</si>
  <si>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</si>
  <si>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</si>
  <si>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</si>
  <si>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</si>
  <si>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</si>
  <si>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</si>
  <si>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</si>
  <si>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</si>
  <si>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</si>
  <si>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</si>
  <si>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</si>
  <si>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</si>
  <si>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</si>
  <si>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</si>
  <si>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</si>
  <si>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</si>
  <si>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</si>
  <si>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</si>
  <si>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</si>
  <si>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</si>
  <si>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</si>
  <si>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</si>
  <si>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</si>
  <si>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</si>
  <si>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</si>
  <si>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</si>
  <si>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</si>
  <si>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</si>
  <si>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</si>
  <si>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</si>
  <si>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</si>
  <si>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</si>
  <si>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</si>
  <si>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</si>
  <si>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</si>
  <si>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</si>
  <si>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</si>
  <si>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</si>
  <si>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</si>
  <si>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</si>
  <si>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</si>
  <si>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</si>
  <si>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</si>
  <si>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</si>
  <si>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</si>
  <si>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</si>
  <si>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</si>
  <si>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</si>
  <si>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</si>
  <si>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</si>
  <si>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</si>
  <si>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</si>
  <si>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</si>
  <si>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</si>
  <si>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</si>
  <si>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</si>
  <si>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</si>
  <si>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</si>
  <si>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</si>
  <si>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</si>
  <si>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</si>
  <si>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</si>
  <si>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</si>
  <si>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</si>
  <si>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</si>
  <si>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</si>
  <si>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</si>
  <si>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</si>
  <si>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</si>
  <si>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</si>
  <si>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</si>
  <si>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</si>
  <si>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</si>
  <si>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</si>
  <si>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</si>
  <si>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</si>
  <si>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</si>
  <si>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</si>
  <si>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</si>
  <si>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</si>
  <si>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</si>
  <si>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</si>
  <si>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</si>
  <si>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</si>
  <si>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</si>
  <si>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</si>
  <si>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</si>
  <si>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</si>
  <si>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</si>
  <si>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</si>
  <si>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</si>
  <si>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</si>
  <si>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</si>
  <si>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</si>
  <si>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</si>
  <si>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</si>
  <si>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</si>
  <si>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</si>
  <si>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</si>
  <si>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</si>
  <si>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</si>
  <si>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</si>
  <si>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</si>
  <si>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</si>
  <si>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</si>
  <si>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</si>
  <si>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</si>
  <si>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</si>
  <si>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</si>
  <si>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</si>
  <si>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</si>
  <si>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</si>
  <si>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</si>
  <si>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</si>
  <si>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</si>
  <si>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</si>
  <si>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</si>
  <si>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</si>
  <si>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</si>
  <si>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</si>
  <si>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</si>
  <si>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</si>
  <si>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</si>
  <si>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</si>
  <si>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</si>
  <si>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</si>
  <si>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</si>
  <si>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</si>
  <si>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</si>
  <si>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</si>
  <si>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</si>
  <si>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</si>
  <si>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</si>
  <si>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</si>
  <si>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</si>
  <si>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</si>
  <si>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</si>
  <si>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</si>
  <si>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</si>
  <si>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</si>
  <si>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</si>
  <si>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</si>
  <si>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</si>
  <si>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</si>
  <si>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</si>
  <si>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</si>
  <si>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</si>
  <si>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</si>
  <si>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</si>
  <si>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</si>
  <si>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</si>
  <si>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</si>
  <si>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</si>
  <si>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</si>
  <si>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</si>
  <si>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</si>
  <si>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</si>
  <si>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</si>
  <si>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</si>
  <si>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</si>
  <si>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</si>
  <si>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</si>
  <si>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</si>
  <si>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</si>
  <si>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</si>
  <si>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</si>
  <si>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</si>
  <si>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</si>
  <si>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</si>
  <si>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</si>
  <si>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</si>
  <si>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</si>
  <si>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</si>
  <si>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</si>
  <si>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</si>
  <si>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</si>
  <si>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</si>
  <si>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</si>
  <si>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</si>
  <si>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</si>
  <si>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</si>
  <si>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</si>
  <si>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</si>
  <si>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</si>
  <si>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</si>
  <si>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</si>
  <si>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</si>
  <si>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</si>
  <si>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</si>
  <si>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</si>
  <si>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</si>
  <si>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</si>
  <si>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</si>
  <si>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</si>
  <si>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</si>
  <si>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</si>
  <si>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</si>
  <si>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</si>
  <si>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</si>
  <si>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</si>
  <si>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</si>
  <si>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</si>
  <si>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</si>
  <si>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</si>
  <si>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</si>
  <si>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</si>
  <si>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</si>
  <si>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</si>
  <si>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</si>
  <si>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</si>
  <si>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</si>
  <si>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</si>
  <si>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</si>
  <si>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</si>
  <si>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</si>
  <si>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</si>
  <si>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</si>
  <si>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</si>
  <si>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</si>
  <si>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</si>
  <si>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</si>
  <si>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</si>
  <si>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</si>
  <si>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</si>
  <si>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</si>
  <si>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</si>
  <si>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</si>
  <si>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</si>
  <si>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</si>
  <si>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</si>
  <si>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</si>
  <si>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</si>
  <si>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</si>
  <si>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</si>
  <si>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</si>
  <si>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</si>
  <si>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</si>
  <si>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</si>
  <si>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</si>
  <si>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</si>
  <si>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</si>
  <si>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</si>
  <si>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</si>
  <si>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</si>
  <si>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</si>
  <si>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</si>
  <si>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</si>
  <si>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</si>
  <si>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</si>
  <si>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</si>
  <si>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</si>
  <si>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</si>
  <si>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</si>
  <si>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</si>
  <si>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</si>
  <si>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</si>
  <si>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</si>
  <si>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</si>
  <si>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</si>
  <si>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</si>
  <si>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</si>
  <si>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</si>
  <si>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</si>
  <si>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</si>
  <si>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</si>
  <si>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</si>
  <si>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</si>
  <si>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</si>
  <si>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</si>
  <si>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</si>
  <si>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</si>
  <si>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</si>
  <si>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</si>
  <si>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</si>
  <si>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</si>
  <si>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</si>
  <si>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</si>
  <si>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</si>
  <si>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</si>
  <si>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</si>
  <si>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</si>
  <si>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</si>
  <si>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</si>
  <si>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</si>
  <si>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</si>
  <si>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</si>
  <si>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</si>
  <si>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</si>
  <si>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</si>
  <si>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</si>
  <si>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</si>
  <si>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</si>
  <si>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</si>
  <si>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</si>
  <si>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</si>
  <si>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</si>
  <si>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</si>
  <si>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</si>
  <si>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</si>
  <si>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</si>
  <si>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</si>
  <si>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</si>
  <si>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</si>
  <si>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</si>
  <si>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</si>
  <si>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</si>
  <si>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</si>
  <si>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</si>
  <si>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</si>
  <si>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</si>
  <si>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</si>
  <si>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</si>
  <si>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</si>
  <si>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</si>
  <si>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</si>
  <si>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</si>
  <si>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</si>
  <si>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</si>
  <si>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</si>
  <si>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</si>
  <si>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</si>
  <si>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</si>
  <si>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</si>
  <si>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</si>
  <si>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</si>
  <si>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</si>
  <si>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</si>
  <si>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</si>
  <si>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</si>
  <si>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</si>
  <si>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</si>
  <si>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</si>
  <si>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</si>
  <si>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</si>
  <si>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</si>
  <si>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</si>
  <si>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</si>
  <si>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</si>
  <si>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</si>
  <si>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</si>
  <si>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</si>
  <si>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</si>
  <si>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</si>
  <si>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</si>
  <si>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</si>
  <si>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</si>
  <si>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</si>
  <si>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</si>
  <si>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</si>
  <si>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</si>
  <si>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</si>
  <si>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</si>
  <si>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</si>
  <si>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</si>
  <si>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</si>
  <si>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</si>
  <si>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</si>
  <si>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</si>
  <si>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</si>
  <si>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</si>
  <si>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</si>
  <si>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</si>
  <si>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</si>
  <si>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</si>
  <si>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</si>
  <si>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</si>
  <si>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</si>
  <si>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</si>
  <si>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</si>
  <si>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</si>
  <si>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</si>
  <si>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</si>
  <si>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</si>
  <si>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</si>
  <si>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</si>
  <si>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</si>
  <si>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</si>
  <si>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</si>
  <si>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</si>
  <si>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</si>
  <si>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</si>
  <si>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</si>
  <si>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</si>
  <si>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</si>
  <si>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</si>
  <si>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</si>
  <si>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</si>
  <si>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</si>
  <si>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</si>
  <si>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</si>
  <si>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</si>
  <si>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</si>
  <si>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</si>
  <si>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</si>
  <si>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</si>
  <si>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</si>
  <si>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</si>
  <si>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</si>
  <si>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</si>
  <si>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</si>
  <si>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</si>
  <si>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</si>
  <si>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</si>
  <si>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</si>
  <si>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</si>
  <si>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</si>
  <si>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</si>
  <si>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</si>
  <si>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</si>
  <si>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</si>
  <si>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</si>
  <si>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</si>
  <si>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</si>
  <si>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</si>
  <si>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</si>
  <si>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</si>
  <si>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</si>
  <si>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</si>
  <si>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</si>
  <si>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</si>
  <si>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</si>
  <si>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</si>
  <si>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</si>
  <si>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</si>
  <si>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</si>
  <si>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</si>
  <si>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</si>
  <si>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</si>
  <si>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</si>
  <si>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</si>
  <si>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</si>
  <si>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</si>
  <si>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</si>
  <si>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</si>
  <si>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</si>
  <si>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</si>
  <si>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</si>
  <si>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</si>
  <si>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</si>
  <si>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</si>
  <si>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</si>
  <si>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</si>
  <si>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</si>
  <si>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</si>
  <si>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</si>
  <si>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</si>
  <si>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</si>
  <si>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</si>
  <si>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</si>
  <si>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</si>
  <si>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</si>
  <si>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</si>
  <si>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</si>
  <si>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</si>
  <si>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</si>
  <si>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</si>
  <si>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</si>
  <si>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</si>
  <si>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</si>
  <si>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</si>
  <si>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</si>
  <si>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</si>
  <si>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</si>
  <si>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</si>
  <si>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</si>
  <si>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</si>
  <si>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</si>
  <si>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</si>
  <si>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</si>
  <si>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</si>
  <si>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</si>
  <si>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</si>
  <si>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</si>
  <si>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</si>
  <si>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</si>
  <si>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</si>
  <si>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</si>
  <si>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</si>
  <si>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</si>
  <si>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</si>
  <si>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</si>
  <si>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</si>
  <si>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</si>
  <si>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</si>
  <si>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</si>
  <si>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</si>
  <si>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</si>
  <si>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</si>
  <si>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</si>
  <si>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</si>
  <si>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</si>
  <si>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</si>
  <si>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</si>
  <si>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</si>
  <si>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</si>
  <si>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</si>
  <si>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</si>
  <si>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</si>
  <si>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</si>
  <si>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</si>
  <si>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</si>
  <si>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</si>
  <si>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</si>
  <si>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</si>
  <si>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</si>
  <si>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</si>
  <si>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</si>
  <si>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</si>
  <si>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</si>
  <si>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</si>
  <si>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</si>
  <si>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</si>
  <si>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</si>
  <si>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</si>
  <si>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</si>
  <si>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</si>
  <si>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</si>
  <si>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</si>
  <si>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</si>
  <si>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</si>
  <si>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</si>
  <si>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</si>
  <si>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</si>
  <si>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</si>
  <si>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</si>
  <si>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</si>
  <si>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</si>
  <si>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</si>
  <si>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</si>
  <si>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</si>
  <si>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</si>
  <si>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</si>
  <si>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</si>
  <si>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</si>
  <si>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</si>
  <si>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</si>
  <si>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</si>
  <si>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</si>
  <si>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</si>
  <si>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</si>
  <si>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</si>
  <si>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</si>
  <si>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</si>
  <si>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</si>
  <si>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</si>
  <si>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</si>
  <si>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</si>
  <si>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</si>
  <si>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</si>
  <si>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</si>
  <si>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</si>
  <si>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</si>
  <si>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</si>
  <si>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</si>
  <si>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</si>
  <si>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</si>
  <si>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</si>
  <si>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</si>
  <si>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</si>
  <si>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</si>
  <si>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</si>
  <si>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</si>
  <si>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</si>
  <si>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</si>
  <si>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</si>
  <si>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</si>
  <si>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</si>
  <si>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</si>
  <si>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</si>
  <si>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</si>
  <si>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</si>
  <si>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</si>
  <si>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</si>
  <si>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</si>
  <si>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</si>
  <si>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</si>
  <si>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</si>
  <si>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</si>
  <si>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</si>
  <si>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</si>
  <si>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</si>
  <si>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</si>
  <si>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</si>
  <si>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</si>
  <si>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</si>
  <si>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</si>
  <si>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</si>
  <si>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</si>
  <si>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</si>
  <si>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</si>
  <si>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</si>
  <si>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</si>
  <si>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</si>
  <si>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</si>
  <si>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</si>
  <si>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</si>
  <si>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</si>
  <si>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</si>
  <si>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</si>
  <si>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</si>
  <si>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</si>
  <si>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</si>
  <si>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</si>
  <si>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</si>
  <si>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</si>
  <si>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</si>
  <si>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</si>
  <si>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</si>
  <si>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</si>
  <si>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</si>
  <si>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</si>
  <si>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</si>
  <si>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</si>
  <si>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</si>
  <si>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</si>
  <si>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</si>
  <si>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</si>
  <si>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</si>
  <si>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</si>
  <si>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</si>
  <si>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</si>
  <si>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</si>
  <si>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</si>
  <si>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</si>
  <si>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</si>
  <si>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</si>
  <si>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</si>
  <si>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</si>
  <si>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</si>
  <si>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</si>
  <si>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</si>
  <si>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</si>
  <si>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</si>
  <si>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</si>
  <si>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</si>
  <si>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</si>
  <si>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</si>
  <si>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</si>
  <si>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</si>
  <si>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</si>
  <si>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</si>
  <si>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</si>
  <si>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</si>
  <si>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</si>
  <si>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</si>
  <si>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</si>
  <si>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</si>
  <si>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</si>
  <si>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</si>
  <si>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</si>
  <si>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</si>
  <si>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</si>
  <si>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</si>
  <si>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</si>
  <si>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</si>
  <si>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</si>
  <si>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</si>
  <si>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</si>
  <si>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</si>
  <si>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</si>
  <si>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</si>
  <si>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</si>
  <si>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</si>
  <si>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</si>
  <si>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</si>
  <si>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</si>
  <si>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</si>
  <si>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</si>
  <si>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</si>
  <si>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</si>
  <si>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</si>
  <si>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</si>
  <si>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</si>
  <si>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</si>
  <si>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</si>
  <si>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</si>
  <si>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</si>
  <si>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</si>
  <si>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</si>
  <si>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</si>
  <si>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</si>
  <si>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</si>
  <si>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</si>
  <si>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</si>
  <si>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</si>
  <si>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</si>
  <si>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</si>
  <si>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</si>
  <si>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</si>
  <si>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</si>
  <si>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</si>
  <si>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</si>
  <si>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</si>
  <si>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</si>
  <si>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</si>
  <si>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</si>
  <si>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</si>
  <si>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</si>
  <si>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</si>
  <si>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</si>
  <si>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</si>
  <si>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</si>
  <si>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</si>
  <si>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</si>
  <si>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</si>
  <si>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</si>
  <si>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</si>
  <si>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</si>
  <si>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</si>
  <si>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</si>
  <si>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</si>
  <si>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</si>
  <si>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</si>
  <si>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</si>
  <si>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</si>
  <si>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</si>
  <si>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</si>
  <si>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</si>
  <si>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</si>
  <si>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</si>
  <si>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</si>
  <si>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</si>
  <si>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</si>
  <si>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</si>
  <si>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</si>
  <si>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</si>
  <si>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</si>
  <si>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</si>
  <si>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</si>
  <si>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</si>
  <si>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</si>
  <si>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</si>
  <si>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</si>
  <si>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</si>
  <si>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</si>
  <si>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</si>
  <si>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</si>
  <si>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</si>
  <si>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</si>
  <si>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</si>
  <si>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</si>
  <si>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</si>
  <si>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</si>
  <si>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</si>
  <si>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</si>
  <si>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</si>
  <si>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</si>
  <si>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</si>
  <si>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</si>
  <si>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</si>
  <si>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</si>
  <si>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</si>
  <si>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</si>
  <si>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</si>
  <si>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</si>
  <si>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</si>
  <si>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</si>
  <si>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</si>
  <si>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</si>
  <si>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</si>
  <si>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</si>
  <si>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</si>
  <si>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</si>
  <si>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</si>
  <si>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</si>
  <si>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</si>
  <si>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</si>
  <si>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</si>
  <si>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</si>
  <si>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</si>
  <si>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</si>
  <si>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</si>
  <si>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</si>
  <si>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</si>
  <si>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</si>
  <si>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</si>
  <si>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</si>
  <si>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</si>
  <si>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</si>
  <si>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</si>
  <si>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</si>
  <si>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</si>
  <si>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</si>
  <si>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</si>
  <si>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</si>
  <si>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</si>
  <si>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</si>
  <si>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</si>
  <si>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</si>
  <si>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</si>
  <si>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</si>
  <si>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</si>
  <si>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</si>
  <si>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</si>
  <si>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</si>
  <si>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</si>
  <si>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</si>
  <si>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</si>
  <si>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</si>
  <si>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</si>
  <si>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</si>
  <si>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</si>
  <si>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</si>
  <si>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</si>
  <si>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</si>
  <si>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</si>
  <si>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</si>
  <si>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</si>
  <si>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</si>
  <si>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</si>
  <si>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</si>
  <si>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</si>
  <si>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</si>
  <si>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</si>
  <si>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</si>
  <si>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</si>
  <si>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</si>
  <si>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</si>
  <si>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</si>
  <si>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</si>
  <si>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</si>
  <si>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</si>
  <si>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</si>
  <si>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</si>
  <si>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</si>
  <si>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</si>
  <si>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</si>
  <si>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</si>
  <si>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</si>
  <si>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</si>
  <si>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</si>
  <si>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</si>
  <si>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</si>
  <si>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</si>
  <si>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</si>
  <si>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</si>
  <si>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</si>
  <si>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</si>
  <si>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</si>
  <si>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</si>
  <si>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</si>
  <si>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</si>
  <si>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</si>
  <si>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</si>
  <si>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</si>
  <si>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</si>
  <si>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</si>
  <si>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</si>
  <si>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</si>
  <si>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</si>
  <si>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</si>
  <si>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</si>
  <si>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</si>
  <si>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</si>
  <si>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</si>
  <si>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</si>
  <si>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</si>
  <si>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</si>
  <si>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</si>
  <si>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</si>
  <si>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</si>
  <si>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</si>
  <si>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</si>
  <si>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</si>
  <si>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</si>
  <si>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</si>
  <si>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</si>
  <si>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</si>
  <si>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</si>
  <si>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</si>
  <si>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</si>
  <si>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</si>
  <si>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</si>
  <si>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</si>
  <si>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</si>
  <si>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</si>
  <si>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</si>
  <si>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</si>
  <si>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</si>
  <si>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</si>
  <si>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</si>
  <si>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</si>
  <si>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</si>
  <si>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</si>
  <si>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</si>
  <si>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</si>
  <si>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</si>
  <si>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</si>
  <si>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</si>
  <si>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</si>
  <si>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</si>
  <si>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</si>
  <si>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</si>
  <si>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</si>
  <si>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</si>
  <si>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</si>
  <si>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</si>
  <si>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</si>
  <si>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</si>
  <si>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</si>
  <si>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</si>
  <si>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</si>
  <si>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</si>
  <si>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</si>
  <si>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</si>
  <si>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</si>
  <si>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</si>
  <si>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</si>
  <si>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</si>
  <si>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</si>
  <si>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</si>
  <si>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</si>
  <si>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</si>
  <si>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</si>
  <si>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</si>
  <si>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</si>
  <si>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</si>
  <si>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</si>
  <si>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</si>
  <si>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</si>
  <si>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</si>
  <si>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</si>
  <si>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</si>
  <si>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</si>
  <si>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</si>
  <si>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</si>
  <si>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</si>
  <si>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</si>
  <si>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</si>
  <si>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</si>
  <si>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</si>
  <si>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</si>
  <si>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</si>
  <si>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</si>
  <si>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</si>
  <si>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</si>
  <si>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</si>
  <si>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</si>
  <si>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</si>
  <si>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</si>
  <si>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</si>
  <si>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</si>
  <si>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</si>
  <si>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</si>
  <si>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</si>
  <si>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</si>
  <si>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</si>
  <si>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</si>
  <si>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</si>
  <si>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</si>
  <si>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</si>
  <si>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</si>
  <si>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</si>
  <si>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</si>
  <si>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</si>
  <si>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</si>
  <si>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</si>
  <si>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</si>
  <si>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</si>
  <si>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</si>
  <si>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</si>
  <si>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</si>
  <si>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</si>
  <si>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</si>
  <si>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</si>
  <si>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</si>
  <si>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</si>
  <si>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</si>
  <si>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</si>
  <si>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</si>
  <si>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</si>
  <si>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</si>
  <si>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</si>
  <si>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</si>
  <si>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</si>
  <si>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</si>
  <si>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</si>
  <si>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</si>
  <si>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</si>
  <si>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</si>
  <si>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</si>
  <si>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</si>
  <si>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</si>
  <si>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</si>
  <si>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</si>
  <si>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</si>
  <si>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</si>
  <si>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</si>
  <si>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</si>
  <si>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</si>
  <si>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</si>
  <si>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</si>
  <si>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</si>
  <si>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</si>
  <si>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</si>
  <si>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</si>
  <si>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</si>
  <si>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</si>
  <si>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</si>
  <si>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</si>
  <si>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</si>
  <si>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</si>
  <si>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</si>
  <si>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</si>
  <si>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</si>
  <si>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</si>
  <si>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</si>
  <si>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</si>
  <si>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</si>
  <si>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</si>
  <si>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</si>
  <si>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</si>
  <si>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</si>
  <si>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</si>
  <si>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</si>
  <si>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</si>
  <si>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</si>
  <si>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</si>
  <si>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</si>
  <si>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</si>
  <si>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</si>
  <si>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</si>
  <si>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</si>
  <si>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</si>
  <si>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</si>
  <si>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</si>
  <si>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</si>
  <si>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</si>
  <si>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</si>
  <si>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</si>
  <si>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</si>
  <si>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</si>
  <si>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</si>
  <si>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</si>
  <si>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</si>
  <si>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</si>
  <si>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</si>
  <si>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</si>
  <si>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</si>
  <si>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</si>
  <si>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</si>
  <si>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</si>
  <si>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</si>
  <si>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</si>
  <si>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</si>
  <si>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</si>
  <si>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</si>
  <si>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</si>
  <si>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</si>
  <si>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</si>
  <si>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</si>
  <si>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</si>
  <si>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</si>
  <si>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</si>
  <si>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</si>
  <si>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</si>
  <si>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</si>
  <si>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</si>
  <si>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</si>
  <si>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</si>
  <si>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</si>
  <si>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</si>
  <si>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</si>
  <si>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</si>
  <si>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</si>
  <si>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</si>
  <si>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</si>
  <si>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</si>
  <si>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</si>
  <si>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</si>
  <si>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</si>
  <si>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</si>
  <si>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</si>
  <si>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</si>
  <si>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</si>
  <si>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</si>
  <si>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</si>
  <si>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</si>
  <si>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</si>
  <si>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</si>
  <si>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</si>
  <si>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</si>
  <si>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</si>
  <si>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</si>
  <si>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</si>
  <si>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</si>
  <si>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</si>
  <si>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</si>
  <si>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</si>
  <si>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</si>
  <si>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</si>
  <si>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</si>
  <si>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</si>
  <si>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</si>
  <si>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</si>
  <si>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</si>
  <si>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</si>
  <si>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</si>
  <si>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</si>
  <si>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</si>
  <si>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</si>
  <si>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</si>
  <si>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</si>
  <si>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</si>
  <si>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</si>
  <si>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</si>
  <si>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</si>
  <si>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</si>
  <si>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</si>
  <si>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</si>
  <si>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</si>
  <si>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</si>
  <si>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</si>
  <si>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</si>
  <si>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</si>
  <si>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</si>
  <si>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</si>
  <si>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</si>
  <si>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</si>
  <si>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</si>
  <si>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</si>
  <si>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</si>
  <si>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</si>
  <si>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</si>
  <si>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</si>
  <si>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</si>
  <si>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</si>
  <si>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</si>
  <si>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</si>
  <si>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</si>
  <si>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</si>
  <si>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</si>
  <si>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</si>
  <si>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</si>
  <si>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</si>
  <si>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</si>
  <si>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</si>
  <si>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</si>
  <si>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</si>
  <si>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</si>
  <si>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</si>
  <si>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</si>
  <si>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</si>
  <si>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</si>
  <si>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</si>
  <si>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</si>
  <si>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</si>
  <si>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</si>
  <si>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</si>
  <si>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</si>
  <si>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</si>
  <si>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</si>
  <si>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</si>
  <si>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</si>
  <si>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</si>
  <si>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</si>
  <si>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</si>
  <si>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</si>
  <si>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</si>
  <si>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</si>
  <si>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</si>
  <si>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</si>
  <si>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</si>
  <si>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</si>
  <si>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</si>
  <si>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</si>
  <si>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</si>
  <si>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</si>
  <si>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</si>
  <si>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</si>
  <si>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</si>
  <si>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</si>
  <si>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</si>
  <si>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</si>
  <si>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</si>
  <si>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</si>
  <si>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</si>
  <si>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</si>
  <si>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</si>
  <si>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</si>
  <si>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</si>
  <si>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</si>
  <si>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</si>
  <si>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</si>
  <si>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</si>
  <si>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</si>
  <si>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</si>
  <si>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</si>
  <si>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</si>
  <si>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</si>
  <si>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</si>
  <si>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</si>
  <si>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</si>
  <si>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</si>
  <si>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</si>
  <si>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</si>
  <si>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</si>
  <si>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</si>
  <si>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</si>
  <si>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</si>
  <si>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</si>
  <si>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</si>
  <si>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</si>
  <si>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</si>
  <si>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</si>
  <si>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</si>
  <si>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</si>
  <si>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</si>
  <si>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</si>
  <si>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</si>
  <si>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</si>
  <si>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</si>
  <si>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</si>
  <si>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</si>
  <si>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</si>
  <si>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</si>
  <si>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</si>
  <si>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</si>
  <si>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</si>
  <si>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</si>
  <si>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</si>
  <si>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</si>
  <si>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</si>
  <si>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</si>
  <si>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</si>
  <si>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</si>
  <si>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</si>
  <si>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</si>
  <si>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</si>
  <si>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</si>
  <si>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</si>
  <si>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</si>
  <si>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</si>
  <si>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</si>
  <si>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</si>
  <si>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</si>
  <si>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</si>
  <si>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</si>
  <si>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</si>
  <si>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</si>
  <si>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</si>
  <si>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</si>
  <si>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</si>
  <si>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</si>
  <si>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</si>
  <si>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</si>
  <si>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</si>
  <si>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</si>
  <si>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</si>
  <si>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</si>
  <si>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</si>
  <si>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</si>
  <si>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</si>
  <si>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</si>
  <si>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</si>
  <si>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</si>
  <si>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</si>
  <si>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</si>
  <si>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</si>
  <si>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</si>
  <si>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</si>
  <si>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</si>
  <si>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</si>
  <si>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</si>
  <si>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</si>
  <si>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</si>
  <si>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</si>
  <si>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</si>
  <si>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</si>
  <si>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</si>
  <si>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</si>
  <si>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</si>
  <si>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</si>
  <si>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</si>
  <si>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</si>
  <si>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</si>
  <si>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</si>
  <si>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</si>
  <si>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</si>
  <si>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</si>
  <si>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</si>
  <si>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</si>
  <si>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</si>
  <si>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</si>
  <si>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</si>
  <si>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</si>
  <si>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</si>
  <si>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</si>
  <si>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</si>
  <si>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</si>
  <si>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</si>
  <si>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</si>
  <si>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</si>
  <si>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</si>
  <si>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</si>
  <si>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</si>
  <si>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</si>
  <si>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</si>
  <si>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</si>
  <si>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</si>
  <si>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</si>
  <si>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</si>
  <si>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</si>
  <si>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</si>
  <si>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</si>
  <si>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</si>
  <si>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</si>
  <si>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</si>
  <si>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</si>
  <si>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</si>
  <si>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</si>
  <si>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</si>
  <si>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</si>
  <si>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</si>
  <si>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</si>
  <si>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</si>
  <si>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</si>
  <si>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</si>
  <si>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</si>
  <si>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</si>
  <si>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</si>
  <si>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</si>
  <si>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</si>
  <si>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</si>
  <si>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</si>
  <si>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</si>
  <si>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</si>
  <si>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</si>
  <si>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</si>
  <si>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</si>
  <si>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</si>
  <si>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</si>
  <si>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</si>
  <si>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</si>
  <si>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</si>
  <si>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</si>
  <si>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</si>
  <si>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</si>
  <si>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</si>
  <si>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</si>
  <si>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</si>
  <si>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</si>
  <si>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</si>
  <si>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</si>
  <si>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</si>
  <si>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</si>
  <si>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</si>
  <si>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</si>
  <si>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</si>
  <si>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</si>
  <si>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</si>
  <si>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</si>
  <si>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</si>
  <si>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</si>
  <si>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</si>
  <si>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</si>
  <si>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</si>
  <si>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</si>
  <si>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</si>
  <si>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</si>
  <si>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</si>
  <si>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</si>
  <si>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</si>
  <si>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</si>
  <si>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</si>
  <si>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</si>
  <si>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</si>
  <si>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</si>
  <si>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</si>
  <si>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</si>
  <si>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</si>
  <si>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</si>
  <si>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</si>
  <si>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</si>
  <si>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</si>
  <si>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</si>
  <si>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</si>
  <si>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</si>
  <si>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</si>
  <si>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</si>
  <si>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</si>
  <si>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</si>
  <si>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</si>
  <si>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</si>
  <si>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</si>
  <si>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</si>
  <si>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</si>
  <si>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</si>
  <si>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</si>
  <si>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</si>
  <si>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</si>
  <si>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</si>
  <si>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</si>
  <si>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</si>
  <si>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</si>
  <si>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</si>
  <si>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</si>
  <si>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</si>
  <si>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</si>
  <si>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</si>
  <si>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</si>
  <si>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</si>
  <si>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</si>
  <si>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</si>
  <si>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</si>
  <si>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</si>
  <si>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</si>
  <si>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</si>
  <si>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</si>
  <si>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</si>
  <si>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</si>
  <si>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</si>
  <si>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</si>
  <si>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</si>
  <si>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</si>
  <si>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</si>
  <si>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</si>
  <si>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</si>
  <si>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</si>
  <si>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</si>
  <si>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</si>
  <si>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</si>
  <si>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</si>
  <si>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</si>
  <si>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</si>
  <si>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</si>
  <si>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</si>
  <si>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</si>
  <si>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</si>
  <si>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</si>
  <si>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</si>
  <si>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</si>
  <si>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</si>
  <si>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</si>
  <si>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</si>
  <si>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</si>
  <si>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</si>
  <si>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</si>
  <si>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</si>
  <si>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</si>
  <si>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</si>
  <si>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</si>
  <si>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</si>
  <si>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</si>
  <si>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</si>
  <si>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</si>
  <si>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</si>
  <si>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</si>
  <si>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</si>
  <si>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</si>
  <si>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</si>
  <si>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</si>
  <si>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</si>
  <si>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</si>
  <si>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</si>
  <si>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</si>
  <si>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</si>
  <si>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</si>
  <si>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</si>
  <si>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</si>
  <si>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</si>
  <si>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</si>
  <si>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</si>
  <si>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</si>
  <si>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</si>
  <si>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</si>
  <si>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</si>
  <si>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</si>
  <si>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</si>
  <si>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</si>
  <si>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</si>
  <si>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</si>
  <si>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</si>
  <si>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</si>
  <si>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</si>
  <si>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</si>
  <si>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</si>
  <si>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</si>
  <si>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</si>
  <si>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</si>
  <si>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</si>
  <si>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</si>
  <si>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</si>
  <si>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</si>
  <si>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</si>
  <si>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</si>
  <si>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</si>
  <si>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</si>
  <si>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</si>
  <si>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</si>
  <si>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</si>
  <si>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</si>
  <si>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</si>
  <si>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</si>
  <si>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</si>
  <si>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</si>
  <si>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</si>
  <si>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</si>
  <si>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</si>
  <si>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</si>
  <si>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</si>
  <si>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</si>
  <si>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</si>
  <si>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</si>
  <si>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</si>
  <si>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</si>
  <si>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</si>
  <si>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</si>
  <si>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</si>
  <si>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</si>
  <si>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</si>
  <si>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</si>
  <si>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</si>
  <si>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</si>
  <si>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</si>
  <si>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</si>
  <si>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</si>
  <si>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</si>
  <si>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</si>
  <si>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</si>
  <si>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</si>
  <si>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</si>
  <si>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</si>
  <si>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</si>
  <si>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</si>
  <si>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</si>
  <si>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</si>
  <si>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</si>
  <si>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</si>
  <si>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</si>
  <si>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</si>
  <si>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</si>
  <si>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</si>
  <si>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</si>
  <si>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</si>
  <si>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</si>
  <si>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</si>
  <si>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</si>
  <si>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</si>
  <si>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</si>
  <si>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</si>
  <si>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</si>
  <si>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</si>
  <si>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</si>
  <si>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</si>
  <si>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</si>
  <si>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</si>
  <si>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</si>
  <si>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</si>
  <si>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</si>
  <si>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</si>
  <si>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</si>
  <si>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</si>
  <si>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</si>
  <si>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</si>
  <si>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</si>
  <si>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</si>
  <si>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</si>
  <si>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</si>
  <si>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</si>
  <si>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</si>
  <si>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</si>
  <si>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</si>
  <si>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</si>
  <si>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</si>
  <si>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</si>
  <si>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</si>
  <si>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</si>
  <si>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</si>
  <si>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</si>
  <si>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</si>
  <si>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</si>
  <si>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</si>
  <si>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</si>
  <si>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</si>
  <si>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</si>
  <si>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</si>
  <si>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</si>
  <si>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</si>
  <si>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</si>
  <si>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</si>
  <si>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</si>
  <si>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</si>
  <si>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</si>
  <si>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</si>
  <si>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</si>
  <si>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</si>
  <si>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</si>
  <si>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</si>
  <si>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</si>
  <si>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</si>
  <si>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</si>
  <si>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</si>
  <si>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</si>
  <si>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</si>
  <si>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</si>
  <si>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</si>
  <si>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</si>
  <si>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</si>
  <si>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</si>
  <si>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</si>
  <si>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</si>
  <si>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</si>
  <si>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</si>
  <si>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</si>
  <si>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</si>
  <si>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</si>
  <si>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</si>
  <si>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</si>
  <si>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</si>
  <si>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</si>
  <si>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</si>
  <si>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</si>
  <si>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</si>
  <si>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</si>
  <si>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</si>
  <si>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</si>
  <si>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</si>
  <si>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</si>
  <si>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</si>
  <si>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</si>
  <si>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</si>
  <si>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</si>
  <si>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</si>
  <si>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</si>
  <si>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</si>
  <si>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</si>
  <si>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</si>
  <si>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</si>
  <si>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</si>
  <si>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</si>
  <si>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</si>
  <si>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</si>
  <si>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</si>
  <si>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</si>
  <si>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</si>
  <si>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</si>
  <si>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</si>
  <si>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</si>
  <si>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</si>
  <si>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</si>
  <si>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</si>
  <si>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</si>
  <si>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</si>
  <si>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</si>
  <si>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</si>
  <si>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</si>
  <si>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</si>
  <si>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</si>
  <si>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</si>
  <si>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</si>
  <si>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</si>
  <si>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</si>
  <si>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</si>
  <si>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</si>
  <si>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</si>
  <si>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</si>
  <si>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</si>
  <si>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</si>
  <si>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</si>
  <si>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</si>
  <si>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</si>
  <si>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</si>
  <si>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</si>
  <si>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</si>
  <si>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</si>
  <si>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</si>
  <si>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</si>
  <si>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</si>
  <si>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</si>
  <si>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</si>
  <si>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</si>
  <si>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</si>
  <si>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</si>
  <si>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</si>
  <si>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</si>
  <si>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</si>
  <si>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</si>
  <si>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</si>
  <si>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</si>
  <si>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</si>
  <si>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</si>
  <si>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</si>
  <si>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</si>
  <si>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</si>
  <si>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</si>
  <si>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</si>
  <si>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</si>
  <si>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</si>
  <si>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</si>
  <si>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</si>
  <si>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</si>
  <si>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</si>
  <si>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</si>
  <si>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</si>
  <si>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</si>
  <si>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</si>
  <si>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</si>
  <si>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</si>
  <si>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</si>
  <si>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</si>
  <si>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</si>
  <si>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</si>
  <si>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</si>
  <si>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</si>
  <si>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</si>
  <si>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</si>
  <si>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</si>
  <si>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</si>
  <si>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</si>
  <si>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</si>
  <si>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</si>
  <si>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</si>
  <si>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</si>
  <si>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</si>
  <si>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</si>
  <si>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</si>
  <si>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</si>
  <si>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</si>
  <si>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</si>
  <si>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</si>
  <si>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</si>
  <si>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</si>
  <si>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</si>
  <si>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</si>
  <si>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</si>
  <si>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</si>
  <si>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</si>
  <si>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</si>
  <si>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</si>
  <si>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</si>
  <si>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</si>
  <si>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</si>
  <si>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</si>
  <si>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</si>
  <si>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</si>
  <si>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</si>
  <si>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</si>
  <si>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</si>
  <si>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</si>
  <si>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</si>
  <si>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</si>
  <si>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</si>
  <si>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</si>
  <si>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</si>
  <si>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</si>
  <si>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</si>
  <si>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</si>
  <si>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</si>
  <si>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</si>
  <si>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</si>
  <si>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</si>
  <si>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</si>
  <si>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</si>
  <si>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</si>
  <si>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</si>
  <si>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</si>
  <si>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</si>
  <si>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</si>
  <si>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</si>
  <si>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</si>
  <si>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</si>
  <si>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</si>
  <si>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</si>
  <si>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</si>
  <si>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</si>
  <si>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</si>
  <si>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</si>
  <si>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</si>
  <si>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</si>
  <si>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</si>
  <si>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</si>
  <si>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</si>
  <si>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</si>
  <si>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</si>
  <si>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</si>
  <si>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</si>
  <si>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</si>
  <si>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</si>
  <si>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</si>
  <si>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</si>
  <si>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</si>
  <si>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</si>
  <si>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</si>
  <si>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</si>
  <si>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</si>
  <si>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</si>
  <si>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</si>
  <si>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</si>
  <si>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</si>
  <si>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</si>
  <si>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</si>
  <si>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</si>
  <si>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</si>
  <si>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</si>
  <si>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</si>
  <si>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</si>
  <si>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</si>
  <si>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</si>
  <si>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</si>
  <si>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</si>
  <si>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</si>
  <si>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</si>
  <si>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</si>
  <si>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</si>
  <si>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</si>
  <si>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</si>
  <si>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</si>
  <si>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</si>
  <si>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</si>
  <si>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</si>
  <si>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</si>
  <si>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</si>
  <si>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</si>
  <si>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</si>
  <si>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</si>
  <si>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</si>
  <si>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</si>
  <si>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</si>
  <si>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</si>
  <si>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</si>
  <si>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</si>
  <si>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</si>
  <si>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</si>
  <si>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</si>
  <si>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</si>
  <si>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</si>
  <si>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</si>
  <si>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</si>
  <si>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</si>
  <si>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</si>
  <si>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</si>
  <si>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</si>
  <si>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</si>
  <si>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</si>
  <si>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</si>
  <si>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</si>
  <si>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</si>
  <si>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</si>
  <si>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</si>
  <si>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</si>
  <si>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</si>
  <si>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</si>
  <si>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</si>
  <si>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</si>
  <si>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</si>
  <si>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</si>
  <si>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</si>
  <si>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</si>
  <si>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</si>
  <si>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</si>
  <si>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</si>
  <si>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</si>
  <si>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</si>
  <si>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</si>
  <si>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</si>
  <si>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</si>
  <si>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</si>
  <si>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</si>
  <si>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</si>
  <si>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</si>
  <si>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</si>
  <si>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</si>
  <si>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</si>
  <si>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</si>
  <si>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</si>
  <si>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</si>
  <si>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</si>
  <si>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</si>
  <si>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</si>
  <si>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</si>
  <si>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</si>
  <si>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</si>
  <si>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</si>
  <si>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</si>
  <si>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</si>
  <si>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</si>
  <si>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</si>
  <si>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</si>
  <si>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</si>
  <si>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</si>
  <si>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</si>
  <si>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</si>
  <si>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</si>
  <si>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</si>
  <si>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</si>
  <si>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</si>
  <si>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</si>
  <si>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</si>
  <si>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</si>
  <si>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</si>
  <si>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</si>
  <si>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</si>
  <si>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</si>
  <si>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</si>
  <si>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</si>
  <si>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</si>
  <si>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</si>
  <si>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</si>
  <si>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</si>
  <si>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</si>
  <si>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</si>
  <si>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</si>
  <si>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</si>
  <si>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</si>
  <si>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</si>
  <si>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</si>
  <si>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</si>
  <si>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</si>
  <si>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</si>
  <si>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</si>
  <si>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</si>
  <si>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</si>
  <si>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</si>
  <si>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</si>
  <si>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</si>
  <si>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</si>
  <si>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</si>
  <si>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</si>
  <si>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</si>
  <si>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</si>
  <si>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</si>
  <si>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</si>
  <si>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</si>
  <si>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</si>
  <si>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</si>
  <si>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</si>
  <si>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</si>
  <si>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</si>
  <si>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</si>
  <si>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</si>
  <si>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</si>
  <si>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</si>
  <si>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</si>
  <si>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</si>
  <si>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</si>
  <si>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</si>
  <si>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</si>
  <si>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</si>
  <si>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</si>
  <si>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</si>
  <si>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</si>
  <si>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</si>
  <si>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</si>
  <si>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</si>
  <si>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</si>
  <si>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</si>
  <si>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</si>
  <si>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</si>
  <si>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</si>
  <si>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</si>
  <si>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</si>
  <si>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</si>
  <si>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</si>
  <si>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</si>
  <si>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</si>
  <si>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</si>
  <si>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</si>
  <si>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</si>
  <si>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</si>
  <si>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</si>
  <si>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</si>
  <si>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</si>
  <si>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</si>
  <si>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</si>
  <si>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</si>
  <si>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</si>
  <si>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</si>
  <si>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</si>
  <si>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</si>
  <si>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</si>
  <si>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</si>
  <si>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</si>
  <si>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</si>
  <si>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</si>
  <si>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</si>
  <si>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</si>
  <si>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</si>
  <si>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</si>
  <si>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</si>
  <si>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</si>
  <si>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</si>
  <si>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</si>
  <si>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</si>
  <si>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</si>
  <si>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</si>
  <si>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</si>
  <si>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</si>
  <si>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</si>
  <si>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</si>
  <si>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</si>
  <si>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</si>
  <si>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</si>
  <si>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</si>
  <si>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</si>
  <si>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</si>
  <si>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</si>
  <si>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</si>
  <si>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</si>
  <si>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</si>
  <si>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</si>
  <si>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</si>
  <si>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</si>
  <si>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</si>
  <si>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</si>
  <si>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</si>
  <si>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</si>
  <si>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</si>
  <si>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</si>
  <si>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</si>
  <si>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</si>
  <si>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</si>
  <si>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</si>
  <si>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</si>
  <si>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</si>
  <si>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</si>
  <si>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</si>
  <si>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</si>
  <si>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</si>
  <si>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</si>
  <si>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</si>
  <si>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</si>
  <si>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</si>
  <si>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</si>
  <si>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</si>
  <si>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</si>
  <si>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</si>
  <si>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</si>
  <si>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</si>
  <si>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</si>
  <si>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</si>
  <si>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</si>
  <si>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</si>
  <si>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</si>
  <si>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</si>
  <si>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</si>
  <si>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</si>
  <si>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</si>
  <si>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</si>
  <si>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</si>
  <si>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</si>
  <si>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</si>
  <si>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</si>
  <si>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</si>
  <si>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</si>
  <si>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</si>
  <si>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</si>
  <si>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</si>
  <si>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</si>
  <si>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</si>
  <si>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</si>
  <si>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</si>
  <si>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</si>
  <si>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</si>
  <si>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</si>
  <si>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</si>
  <si>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</si>
  <si>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</si>
  <si>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</si>
  <si>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</si>
  <si>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</si>
  <si>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</si>
  <si>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</si>
  <si>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</si>
  <si>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</si>
  <si>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</si>
  <si>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</si>
  <si>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</si>
  <si>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</si>
  <si>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</si>
  <si>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</si>
  <si>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</si>
  <si>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</si>
  <si>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</si>
  <si>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</si>
  <si>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</si>
  <si>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</si>
  <si>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</si>
  <si>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</si>
  <si>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</si>
  <si>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</si>
  <si>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</si>
  <si>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</si>
  <si>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</si>
  <si>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</si>
  <si>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</si>
  <si>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</si>
  <si>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</si>
  <si>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</si>
  <si>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</si>
  <si>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</si>
  <si>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</si>
  <si>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</si>
  <si>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</si>
  <si>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</si>
  <si>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</si>
  <si>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</si>
  <si>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</si>
  <si>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</si>
  <si>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</si>
  <si>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</si>
  <si>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</si>
  <si>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</si>
  <si>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</si>
  <si>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</si>
  <si>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</si>
  <si>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</si>
  <si>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</si>
  <si>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</si>
  <si>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</si>
  <si>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</si>
  <si>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</si>
  <si>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</si>
  <si>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</si>
  <si>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</si>
  <si>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</si>
  <si>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</si>
  <si>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</si>
  <si>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</si>
  <si>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</si>
  <si>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</si>
  <si>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</si>
  <si>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</si>
  <si>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</si>
  <si>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</si>
  <si>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</si>
  <si>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</si>
  <si>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</si>
  <si>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</si>
  <si>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</si>
  <si>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</si>
  <si>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</si>
  <si>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</si>
  <si>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</si>
  <si>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</si>
  <si>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</si>
  <si>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</si>
  <si>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</si>
  <si>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</si>
  <si>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</si>
  <si>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</si>
  <si>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</si>
  <si>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</si>
  <si>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</si>
  <si>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</si>
  <si>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</si>
  <si>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</si>
  <si>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</si>
  <si>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</si>
  <si>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</si>
  <si>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</si>
  <si>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</si>
  <si>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</si>
  <si>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</si>
  <si>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</si>
  <si>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</si>
  <si>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</si>
  <si>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</si>
  <si>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</si>
  <si>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</si>
  <si>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</si>
  <si>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</si>
  <si>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</si>
  <si>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</si>
  <si>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</si>
  <si>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</si>
  <si>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</si>
  <si>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</si>
  <si>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</si>
  <si>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</si>
  <si>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</si>
  <si>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</si>
  <si>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</si>
  <si>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</si>
  <si>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</si>
  <si>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</si>
  <si>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</si>
  <si>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</si>
  <si>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</si>
  <si>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</si>
  <si>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</si>
  <si>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</si>
  <si>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</si>
  <si>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</si>
  <si>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</si>
  <si>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</si>
  <si>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</si>
  <si>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</si>
  <si>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</si>
  <si>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</si>
  <si>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</si>
  <si>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</si>
  <si>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</si>
  <si>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</si>
  <si>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</si>
  <si>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</si>
  <si>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</si>
  <si>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</si>
  <si>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</si>
  <si>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</si>
  <si>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</si>
  <si>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</si>
  <si>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</si>
  <si>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</si>
  <si>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</si>
  <si>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</si>
  <si>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</si>
  <si>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</si>
  <si>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</si>
  <si>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</si>
  <si>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</si>
  <si>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</si>
  <si>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</si>
  <si>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</si>
  <si>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</si>
  <si>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</si>
  <si>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</si>
  <si>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</si>
  <si>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</si>
  <si>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</si>
  <si>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</si>
  <si>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</si>
  <si>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</si>
  <si>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</si>
  <si>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</si>
  <si>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</si>
  <si>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</si>
  <si>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</si>
  <si>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</si>
  <si>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</si>
  <si>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</si>
  <si>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</si>
  <si>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</si>
  <si>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</si>
  <si>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</si>
  <si>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</si>
  <si>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</si>
  <si>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</si>
  <si>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</si>
  <si>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</si>
  <si>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</si>
  <si>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</si>
  <si>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</si>
  <si>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</si>
  <si>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</si>
  <si>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</si>
  <si>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</si>
  <si>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</si>
  <si>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</si>
  <si>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</si>
  <si>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</si>
  <si>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</si>
  <si>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</si>
  <si>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</si>
  <si>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</si>
  <si>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</si>
  <si>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</si>
  <si>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</si>
  <si>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</si>
  <si>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</si>
  <si>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</si>
  <si>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</si>
  <si>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</si>
  <si>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</si>
  <si>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</si>
  <si>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</si>
  <si>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</si>
  <si>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</si>
  <si>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</si>
  <si>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</si>
  <si>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</si>
  <si>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</si>
  <si>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</si>
  <si>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</si>
  <si>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</si>
  <si>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</si>
  <si>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</si>
  <si>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</si>
  <si>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</si>
  <si>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</si>
  <si>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</si>
  <si>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</si>
  <si>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</si>
  <si>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</si>
  <si>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</si>
  <si>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</si>
  <si>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</si>
  <si>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</si>
  <si>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</si>
  <si>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</si>
  <si>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</si>
  <si>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</si>
  <si>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</si>
  <si>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</si>
  <si>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</si>
  <si>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</si>
  <si>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</si>
  <si>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</si>
  <si>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</si>
  <si>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</si>
  <si>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</si>
  <si>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</si>
  <si>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</si>
  <si>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</si>
  <si>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</si>
  <si>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</si>
  <si>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</si>
  <si>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</si>
  <si>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</si>
  <si>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</si>
  <si>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</si>
  <si>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</si>
  <si>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</si>
  <si>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</si>
  <si>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</si>
  <si>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</si>
  <si>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</si>
  <si>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</si>
  <si>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</si>
  <si>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</si>
  <si>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</si>
  <si>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</si>
  <si>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</si>
  <si>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</si>
  <si>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</si>
  <si>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</si>
  <si>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</si>
  <si>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</si>
  <si>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</si>
  <si>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</si>
  <si>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</si>
  <si>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</si>
  <si>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</si>
  <si>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</si>
  <si>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</si>
  <si>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</si>
  <si>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</si>
  <si>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</si>
  <si>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</si>
  <si>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</si>
  <si>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</si>
  <si>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</si>
  <si>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</si>
  <si>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</si>
  <si>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</si>
  <si>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</si>
  <si>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</si>
  <si>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</si>
  <si>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</si>
  <si>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</si>
  <si>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</si>
  <si>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</si>
  <si>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</si>
  <si>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</si>
  <si>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</si>
  <si>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</si>
  <si>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</si>
  <si>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</si>
  <si>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</si>
  <si>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</si>
  <si>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</si>
  <si>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</si>
  <si>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</si>
  <si>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</si>
  <si>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</si>
  <si>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</si>
  <si>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</si>
  <si>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</si>
  <si>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</si>
  <si>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</si>
  <si>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</si>
  <si>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</si>
  <si>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</si>
  <si>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</si>
  <si>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</si>
  <si>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</si>
  <si>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</si>
  <si>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</si>
  <si>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</si>
  <si>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</si>
  <si>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</si>
  <si>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</si>
  <si>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</si>
  <si>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</si>
  <si>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</si>
  <si>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</si>
  <si>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</si>
  <si>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</si>
  <si>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</si>
  <si>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</si>
  <si>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</si>
  <si>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</si>
  <si>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</si>
  <si>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</si>
  <si>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</si>
  <si>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</si>
  <si>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</si>
  <si>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</si>
  <si>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</si>
  <si>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</si>
  <si>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</si>
  <si>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</si>
  <si>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</si>
  <si>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</si>
  <si>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</si>
  <si>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</si>
  <si>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</si>
  <si>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</si>
  <si>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</si>
  <si>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</si>
  <si>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</si>
  <si>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</si>
  <si>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</si>
  <si>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</si>
  <si>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</si>
  <si>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</si>
  <si>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</si>
  <si>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</si>
  <si>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</si>
  <si>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</si>
  <si>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</si>
  <si>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</si>
  <si>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</si>
  <si>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</si>
  <si>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</si>
  <si>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</si>
  <si>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</si>
  <si>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</si>
  <si>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</si>
  <si>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</si>
  <si>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</si>
  <si>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</si>
  <si>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</si>
  <si>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</si>
  <si>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</si>
  <si>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</si>
  <si>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</si>
  <si>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</si>
  <si>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</si>
  <si>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</si>
  <si>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</si>
  <si>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</si>
  <si>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</si>
  <si>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</si>
  <si>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</si>
  <si>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</si>
  <si>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</si>
  <si>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</si>
  <si>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</si>
  <si>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</si>
  <si>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</si>
  <si>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</si>
  <si>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</si>
  <si>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</si>
  <si>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</si>
  <si>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</si>
  <si>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</si>
  <si>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</si>
  <si>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</si>
  <si>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</si>
  <si>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</si>
  <si>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</si>
  <si>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</si>
  <si>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</si>
  <si>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</si>
  <si>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</si>
  <si>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</si>
  <si>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</si>
  <si>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</si>
  <si>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</si>
  <si>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</si>
  <si>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</si>
  <si>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</si>
  <si>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</si>
  <si>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</si>
  <si>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</si>
  <si>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</si>
  <si>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</si>
  <si>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</si>
  <si>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</si>
  <si>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</si>
  <si>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</si>
  <si>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</si>
  <si>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</si>
  <si>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</si>
  <si>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</si>
  <si>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</si>
  <si>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</si>
  <si>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</si>
  <si>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</si>
  <si>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</si>
  <si>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</si>
  <si>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</si>
  <si>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</si>
  <si>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</si>
  <si>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</si>
  <si>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</si>
  <si>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</si>
  <si>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</si>
  <si>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</si>
  <si>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</si>
  <si>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</si>
  <si>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</si>
  <si>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</si>
  <si>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</si>
  <si>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</si>
  <si>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</si>
  <si>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</si>
  <si>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</si>
  <si>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</si>
  <si>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</si>
  <si>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</si>
  <si>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</si>
  <si>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</si>
  <si>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</si>
  <si>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</si>
  <si>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</si>
  <si>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</si>
  <si>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</si>
  <si>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</si>
  <si>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</si>
  <si>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</si>
  <si>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</si>
  <si>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</si>
  <si>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</si>
  <si>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</si>
  <si>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</si>
  <si>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</si>
  <si>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</si>
  <si>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</si>
  <si>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</si>
  <si>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</si>
  <si>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</si>
  <si>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</si>
  <si>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</si>
  <si>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</si>
  <si>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</si>
  <si>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</si>
  <si>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</si>
  <si>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</si>
  <si>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</si>
  <si>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</si>
  <si>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</si>
  <si>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</si>
  <si>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</si>
  <si>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</si>
  <si>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</si>
  <si>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</si>
  <si>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</si>
  <si>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</si>
  <si>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</si>
  <si>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</si>
  <si>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</si>
  <si>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</si>
  <si>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</si>
  <si>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</si>
  <si>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</si>
  <si>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</si>
  <si>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</si>
  <si>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</si>
  <si>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</si>
  <si>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</si>
  <si>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</si>
  <si>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</si>
  <si>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</si>
  <si>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</si>
  <si>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</si>
  <si>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</si>
  <si>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</si>
  <si>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</si>
  <si>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</si>
  <si>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</si>
  <si>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</si>
  <si>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</si>
  <si>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</si>
  <si>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</si>
  <si>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</si>
  <si>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</si>
  <si>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</si>
  <si>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</si>
  <si>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</si>
  <si>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</si>
  <si>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</si>
  <si>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</si>
  <si>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</si>
  <si>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</si>
  <si>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</si>
  <si>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</si>
  <si>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</si>
  <si>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</si>
  <si>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</si>
  <si>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</si>
  <si>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</si>
  <si>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</si>
  <si>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</si>
  <si>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</si>
  <si>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</si>
  <si>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</si>
  <si>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</si>
  <si>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</si>
  <si>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</si>
  <si>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</si>
  <si>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</si>
  <si>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</si>
  <si>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</si>
  <si>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</si>
  <si>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</si>
  <si>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</si>
  <si>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</si>
  <si>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</si>
  <si>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</si>
  <si>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</si>
  <si>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</si>
  <si>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</si>
  <si>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</si>
  <si>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</si>
  <si>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</si>
  <si>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</si>
  <si>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</si>
  <si>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</si>
  <si>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</si>
  <si>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</si>
  <si>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</si>
  <si>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</si>
  <si>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</si>
  <si>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</si>
  <si>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</si>
  <si>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</si>
  <si>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</si>
  <si>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</si>
  <si>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</si>
  <si>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</si>
  <si>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</si>
  <si>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</si>
  <si>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</si>
  <si>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</si>
  <si>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</si>
  <si>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</si>
  <si>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</si>
  <si>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</si>
  <si>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</si>
  <si>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</si>
  <si>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</si>
  <si>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</si>
  <si>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</si>
  <si>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</si>
  <si>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</si>
  <si>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</si>
  <si>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</si>
  <si>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</si>
  <si>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</si>
  <si>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</si>
  <si>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</si>
  <si>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</si>
  <si>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</si>
  <si>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</si>
  <si>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</si>
  <si>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</si>
  <si>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</si>
  <si>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</si>
  <si>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</si>
  <si>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</si>
  <si>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</si>
  <si>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</si>
  <si>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</si>
  <si>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</si>
  <si>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</si>
  <si>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</si>
  <si>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</si>
  <si>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</si>
  <si>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</si>
  <si>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</si>
  <si>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</si>
  <si>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</si>
  <si>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</si>
  <si>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</si>
  <si>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</si>
  <si>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</si>
  <si>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</si>
  <si>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</si>
  <si>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</si>
  <si>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</si>
  <si>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</si>
  <si>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</si>
  <si>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</si>
  <si>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</si>
  <si>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</si>
  <si>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</si>
  <si>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</si>
  <si>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</si>
  <si>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</si>
  <si>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</si>
  <si>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</si>
  <si>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</si>
  <si>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</si>
  <si>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</si>
  <si>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</si>
  <si>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</si>
  <si>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</si>
  <si>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</si>
  <si>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</si>
  <si>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</si>
  <si>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</si>
  <si>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</si>
  <si>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</si>
  <si>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</si>
  <si>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</si>
  <si>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</si>
  <si>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</si>
  <si>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</si>
  <si>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</si>
  <si>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</si>
  <si>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</si>
  <si>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</si>
  <si>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</si>
  <si>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</si>
  <si>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</si>
  <si>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</si>
  <si>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</si>
  <si>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</si>
  <si>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</si>
  <si>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</si>
  <si>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</si>
  <si>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</si>
  <si>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</si>
  <si>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</si>
  <si>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</si>
  <si>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</si>
  <si>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</si>
  <si>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</si>
  <si>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</si>
  <si>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</si>
  <si>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</si>
  <si>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</si>
  <si>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</si>
  <si>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</si>
  <si>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</si>
  <si>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</si>
  <si>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</si>
  <si>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</si>
  <si>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</si>
  <si>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</si>
  <si>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</si>
  <si>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</si>
  <si>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</si>
  <si>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</si>
  <si>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</si>
  <si>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</si>
  <si>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</si>
  <si>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</si>
  <si>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</si>
  <si>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</si>
  <si>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</si>
  <si>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</si>
  <si>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</si>
  <si>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</si>
  <si>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</si>
  <si>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</si>
  <si>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</si>
  <si>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</si>
  <si>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</si>
  <si>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</si>
  <si>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</si>
  <si>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</si>
  <si>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</si>
  <si>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</si>
  <si>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</si>
  <si>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</si>
  <si>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</si>
  <si>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</si>
  <si>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</si>
  <si>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</si>
  <si>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</si>
  <si>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</si>
  <si>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</si>
  <si>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</si>
  <si>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</si>
  <si>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</si>
  <si>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</si>
  <si>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</si>
  <si>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</si>
  <si>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</si>
  <si>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</si>
  <si>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</si>
  <si>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</si>
  <si>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</si>
  <si>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</si>
  <si>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</si>
  <si>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</si>
  <si>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</si>
  <si>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</si>
  <si>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</si>
  <si>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</si>
  <si>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</si>
  <si>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</si>
  <si>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</si>
  <si>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</si>
  <si>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</si>
  <si>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</si>
  <si>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</si>
  <si>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</si>
  <si>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</si>
  <si>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</si>
  <si>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</si>
  <si>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</si>
  <si>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</si>
  <si>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</si>
  <si>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</si>
  <si>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</si>
  <si>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</si>
  <si>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</si>
  <si>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</si>
  <si>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</si>
  <si>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</si>
  <si>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</si>
  <si>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</si>
  <si>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</si>
  <si>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</si>
  <si>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</si>
  <si>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</si>
  <si>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</si>
  <si>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</si>
  <si>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</si>
  <si>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</si>
  <si>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</si>
  <si>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</si>
  <si>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</si>
  <si>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</si>
  <si>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</si>
  <si>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</si>
  <si>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</si>
  <si>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</si>
  <si>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</si>
  <si>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</si>
  <si>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</si>
  <si>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</si>
  <si>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</si>
  <si>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</si>
  <si>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</si>
  <si>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</si>
  <si>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</si>
  <si>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</si>
  <si>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</si>
  <si>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</si>
  <si>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</si>
  <si>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</si>
  <si>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</si>
  <si>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</si>
  <si>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</si>
  <si>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</si>
  <si>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</si>
  <si>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</si>
  <si>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</si>
  <si>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</si>
  <si>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</si>
  <si>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</si>
  <si>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</si>
  <si>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</si>
  <si>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</si>
  <si>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</si>
  <si>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</si>
  <si>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</si>
  <si>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</si>
  <si>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</si>
  <si>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</si>
  <si>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</si>
  <si>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</si>
  <si>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</si>
  <si>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</si>
  <si>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</si>
  <si>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</si>
  <si>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</si>
  <si>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</si>
  <si>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</si>
  <si>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</si>
  <si>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</si>
  <si>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</si>
  <si>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</si>
  <si>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</si>
  <si>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</si>
  <si>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</si>
  <si>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</si>
  <si>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</si>
  <si>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</si>
  <si>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</si>
  <si>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</si>
  <si>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</si>
  <si>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</si>
  <si>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</si>
  <si>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</si>
  <si>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</si>
  <si>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</si>
  <si>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</si>
  <si>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</si>
  <si>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</si>
  <si>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</si>
  <si>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</si>
  <si>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</si>
  <si>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</si>
  <si>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</si>
  <si>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</si>
  <si>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</si>
  <si>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</si>
  <si>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</si>
  <si>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</si>
  <si>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</si>
  <si>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</si>
  <si>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</si>
  <si>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</si>
  <si>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</si>
  <si>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</si>
  <si>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</si>
  <si>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</si>
  <si>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</si>
  <si>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</si>
  <si>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</si>
  <si>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</si>
  <si>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</si>
  <si>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</si>
  <si>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</si>
  <si>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</si>
  <si>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</si>
  <si>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</si>
  <si>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</si>
  <si>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</si>
  <si>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</si>
  <si>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</si>
  <si>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</si>
  <si>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</si>
  <si>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</si>
  <si>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</si>
  <si>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</si>
  <si>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</si>
  <si>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</si>
  <si>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</si>
  <si>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</si>
  <si>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</si>
  <si>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</si>
  <si>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</si>
  <si>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</si>
  <si>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</si>
  <si>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</si>
  <si>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</si>
  <si>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</si>
  <si>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</si>
  <si>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</si>
  <si>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</si>
  <si>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</si>
  <si>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</si>
  <si>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</si>
  <si>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</si>
  <si>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</si>
  <si>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</si>
  <si>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</si>
  <si>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</si>
  <si>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</si>
  <si>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</si>
  <si>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</si>
  <si>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</si>
  <si>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</si>
  <si>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</si>
  <si>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</si>
  <si>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</si>
  <si>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</si>
  <si>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</si>
  <si>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</si>
  <si>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</si>
  <si>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</si>
  <si>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</si>
  <si>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</si>
  <si>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</si>
  <si>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</si>
  <si>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</si>
  <si>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</si>
  <si>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</si>
  <si>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</si>
  <si>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</si>
  <si>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</si>
  <si>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</si>
  <si>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</si>
  <si>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</si>
  <si>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</si>
  <si>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</si>
  <si>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</si>
  <si>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</si>
  <si>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</si>
  <si>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</si>
  <si>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</si>
  <si>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</si>
  <si>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</si>
  <si>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</si>
  <si>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</si>
  <si>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</si>
  <si>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</si>
  <si>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</si>
  <si>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</si>
  <si>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</si>
  <si>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</si>
  <si>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</si>
  <si>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</si>
  <si>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</si>
  <si>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</si>
  <si>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</si>
  <si>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</si>
  <si>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</si>
  <si>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</si>
  <si>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</si>
  <si>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</si>
  <si>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</si>
  <si>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</si>
  <si>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</si>
  <si>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</si>
  <si>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</si>
  <si>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</si>
  <si>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</si>
  <si>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</si>
  <si>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</si>
  <si>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</si>
  <si>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</si>
  <si>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</si>
  <si>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</si>
  <si>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</si>
  <si>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</si>
  <si>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</si>
  <si>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</si>
  <si>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</si>
  <si>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</si>
  <si>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</si>
  <si>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</si>
  <si>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</si>
  <si>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</si>
  <si>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</si>
  <si>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</si>
  <si>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</si>
  <si>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</si>
  <si>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</si>
  <si>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</si>
  <si>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</si>
  <si>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</si>
  <si>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</si>
  <si>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</si>
  <si>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</si>
  <si>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</si>
  <si>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</si>
  <si>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</si>
  <si>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</si>
  <si>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</si>
  <si>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</si>
  <si>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</si>
  <si>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</si>
  <si>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</si>
  <si>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</si>
  <si>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</si>
  <si>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</si>
  <si>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</si>
  <si>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</si>
  <si>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</si>
  <si>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</si>
  <si>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</si>
  <si>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</si>
  <si>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</si>
  <si>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</si>
  <si>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</si>
  <si>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</si>
  <si>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</si>
  <si>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</si>
  <si>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</si>
  <si>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</si>
  <si>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</si>
  <si>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</si>
  <si>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</si>
  <si>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</si>
  <si>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</si>
  <si>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</si>
  <si>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</si>
  <si>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</si>
  <si>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</si>
  <si>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</si>
  <si>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</si>
  <si>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</si>
  <si>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</si>
  <si>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</si>
  <si>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</si>
  <si>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</si>
  <si>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</si>
  <si>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</si>
  <si>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</si>
  <si>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</si>
  <si>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</si>
  <si>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</si>
  <si>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</si>
  <si>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</si>
  <si>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</si>
  <si>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</si>
  <si>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</si>
  <si>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</si>
  <si>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</si>
  <si>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</si>
  <si>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</si>
  <si>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</si>
  <si>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</si>
  <si>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</si>
  <si>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</si>
  <si>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</si>
  <si>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</si>
  <si>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</si>
  <si>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</si>
  <si>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</si>
  <si>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</si>
  <si>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</si>
  <si>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</si>
  <si>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</si>
  <si>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</si>
  <si>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</si>
  <si>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</si>
  <si>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</si>
  <si>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</si>
  <si>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</si>
  <si>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</si>
  <si>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</si>
  <si>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</si>
  <si>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</si>
  <si>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</si>
  <si>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</si>
  <si>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</si>
  <si>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</si>
  <si>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</si>
  <si>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</si>
  <si>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</si>
  <si>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</si>
  <si>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</si>
  <si>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</si>
  <si>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</si>
  <si>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</si>
  <si>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</si>
  <si>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</si>
  <si>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</si>
  <si>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</si>
  <si>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</si>
  <si>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</si>
  <si>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</si>
  <si>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</si>
  <si>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</si>
  <si>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</si>
  <si>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</si>
  <si>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</si>
  <si>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</si>
  <si>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</si>
  <si>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</si>
  <si>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</si>
  <si>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</si>
  <si>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</si>
  <si>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</si>
  <si>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</si>
  <si>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</si>
  <si>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</si>
  <si>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</si>
  <si>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</si>
  <si>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</si>
  <si>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</si>
  <si>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</si>
  <si>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</si>
  <si>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</si>
  <si>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</si>
  <si>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</si>
  <si>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</si>
  <si>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</si>
  <si>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</si>
  <si>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</si>
  <si>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</si>
  <si>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</si>
  <si>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</si>
  <si>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</si>
  <si>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</si>
  <si>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</si>
  <si>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</si>
  <si>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</si>
  <si>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</si>
  <si>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</si>
  <si>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</si>
  <si>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</si>
  <si>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</si>
  <si>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</si>
  <si>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</si>
  <si>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</si>
  <si>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</si>
  <si>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</si>
  <si>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</si>
  <si>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</si>
  <si>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</si>
  <si>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</si>
  <si>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</si>
  <si>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</si>
  <si>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</si>
  <si>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</si>
  <si>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</si>
  <si>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</si>
  <si>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</si>
  <si>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</si>
  <si>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</si>
  <si>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</si>
  <si>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</si>
  <si>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</si>
  <si>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</si>
  <si>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</si>
  <si>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</si>
  <si>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</si>
  <si>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</si>
  <si>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</si>
  <si>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</si>
  <si>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</si>
  <si>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</si>
  <si>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</si>
  <si>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</si>
  <si>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</si>
  <si>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</si>
  <si>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</si>
  <si>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</si>
  <si>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</si>
  <si>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</si>
  <si>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</si>
  <si>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</si>
  <si>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</si>
  <si>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</si>
  <si>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</si>
  <si>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</si>
  <si>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</si>
  <si>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</si>
  <si>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</si>
  <si>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</si>
  <si>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</si>
  <si>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</si>
  <si>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</si>
  <si>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</si>
  <si>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</si>
  <si>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</si>
  <si>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</si>
  <si>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</si>
  <si>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</si>
  <si>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</si>
  <si>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</si>
  <si>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</si>
  <si>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</si>
  <si>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</si>
  <si>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</si>
  <si>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</si>
  <si>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</si>
  <si>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</si>
  <si>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</si>
  <si>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</si>
  <si>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</si>
  <si>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</si>
  <si>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</si>
  <si>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</si>
  <si>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</si>
  <si>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</si>
  <si>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</si>
  <si>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</si>
  <si>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</si>
  <si>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</si>
  <si>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</si>
  <si>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</si>
  <si>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</si>
  <si>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</si>
  <si>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</si>
  <si>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</si>
  <si>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</si>
  <si>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</si>
  <si>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</si>
  <si>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</si>
  <si>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</si>
  <si>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</si>
  <si>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</si>
  <si>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</si>
  <si>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</si>
  <si>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</si>
  <si>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</si>
  <si>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</si>
  <si>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</si>
  <si>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</si>
  <si>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</si>
  <si>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</si>
  <si>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</si>
  <si>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</si>
  <si>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</si>
  <si>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</si>
  <si>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</si>
  <si>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</si>
  <si>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</si>
  <si>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</si>
  <si>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</si>
  <si>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</si>
  <si>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</si>
  <si>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</si>
  <si>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</si>
  <si>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</si>
  <si>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</si>
  <si>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</si>
  <si>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</si>
  <si>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</si>
  <si>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</si>
  <si>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</si>
  <si>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</si>
  <si>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</si>
  <si>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</si>
  <si>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</si>
  <si>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</si>
  <si>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</si>
  <si>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</si>
  <si>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</si>
  <si>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</si>
  <si>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</si>
  <si>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</si>
  <si>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</si>
  <si>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</si>
  <si>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</si>
  <si>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</si>
  <si>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</si>
  <si>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</si>
  <si>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</si>
  <si>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</si>
  <si>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</si>
  <si>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</si>
  <si>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</si>
  <si>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</si>
  <si>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</si>
  <si>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</si>
  <si>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</si>
  <si>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</si>
  <si>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</si>
  <si>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</si>
  <si>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</si>
  <si>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</si>
  <si>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</si>
  <si>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</si>
  <si>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</si>
  <si>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</si>
  <si>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</si>
  <si>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</si>
  <si>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</si>
  <si>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</si>
  <si>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</si>
  <si>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</si>
  <si>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</si>
  <si>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</si>
  <si>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</si>
  <si>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</si>
  <si>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</si>
  <si>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</si>
  <si>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</si>
  <si>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</si>
  <si>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</si>
  <si>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</si>
  <si>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</si>
  <si>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</si>
  <si>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</si>
  <si>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</si>
  <si>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</si>
  <si>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</si>
  <si>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</si>
  <si>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</si>
  <si>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</si>
  <si>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</si>
  <si>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</si>
  <si>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</si>
  <si>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</si>
  <si>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</si>
  <si>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</si>
  <si>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</si>
  <si>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</si>
  <si>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</si>
  <si>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</si>
  <si>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</si>
  <si>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</si>
  <si>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</si>
  <si>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</si>
  <si>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</si>
  <si>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</si>
  <si>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</si>
  <si>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</si>
  <si>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</si>
  <si>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</si>
  <si>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</si>
  <si>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</si>
  <si>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</si>
  <si>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</si>
  <si>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</si>
  <si>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</si>
  <si>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</si>
  <si>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</si>
  <si>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</si>
  <si>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</si>
  <si>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</si>
  <si>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</si>
  <si>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</si>
  <si>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</si>
  <si>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</si>
  <si>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</si>
  <si>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</si>
  <si>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</si>
  <si>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</si>
  <si>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</si>
  <si>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</si>
  <si>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</si>
  <si>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</si>
  <si>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</si>
  <si>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</si>
  <si>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</si>
  <si>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</si>
  <si>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</si>
  <si>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</si>
  <si>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</si>
  <si>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</si>
  <si>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</si>
  <si>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</si>
  <si>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</si>
  <si>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</si>
  <si>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</si>
  <si>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</si>
  <si>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</si>
  <si>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</si>
  <si>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</si>
  <si>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</si>
  <si>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</si>
  <si>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</si>
  <si>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</si>
  <si>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</si>
  <si>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</si>
  <si>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</si>
  <si>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</si>
  <si>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</si>
  <si>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</si>
  <si>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</si>
  <si>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</si>
  <si>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</si>
  <si>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</si>
  <si>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</si>
  <si>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</si>
  <si>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</si>
  <si>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</si>
  <si>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</si>
  <si>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</si>
  <si>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</si>
  <si>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</si>
  <si>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</si>
  <si>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</si>
  <si>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</si>
  <si>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</si>
  <si>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</si>
  <si>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</si>
  <si>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</si>
  <si>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</si>
  <si>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</si>
  <si>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</si>
  <si>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</si>
  <si>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</si>
  <si>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</si>
  <si>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</si>
  <si>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</si>
  <si>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</si>
  <si>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</si>
  <si>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</si>
  <si>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</si>
  <si>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</si>
  <si>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</si>
  <si>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</si>
  <si>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</si>
  <si>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</si>
  <si>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</si>
  <si>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</si>
  <si>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</si>
  <si>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</si>
  <si>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</si>
  <si>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</si>
  <si>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</si>
  <si>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</si>
  <si>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</si>
  <si>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</si>
  <si>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</si>
  <si>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</si>
  <si>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</si>
  <si>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</si>
  <si>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</si>
  <si>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</si>
  <si>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</si>
  <si>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</si>
  <si>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</si>
  <si>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</si>
  <si>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</si>
  <si>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</si>
  <si>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</si>
  <si>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</si>
  <si>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</si>
  <si>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</si>
  <si>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</si>
  <si>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</si>
  <si>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</si>
  <si>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</si>
  <si>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</si>
  <si>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</si>
  <si>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</si>
  <si>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</si>
  <si>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</si>
  <si>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</si>
  <si>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</si>
  <si>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</si>
  <si>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</si>
  <si>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</si>
  <si>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</si>
  <si>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</si>
  <si>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</si>
  <si>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</si>
  <si>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</si>
  <si>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</si>
  <si>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</si>
  <si>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</si>
  <si>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</si>
  <si>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</si>
  <si>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</si>
  <si>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</si>
  <si>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</si>
  <si>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</si>
  <si>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</si>
  <si>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</si>
  <si>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</si>
  <si>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</si>
  <si>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</si>
  <si>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</si>
  <si>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</si>
  <si>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</si>
  <si>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</si>
  <si>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</si>
  <si>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</si>
  <si>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</si>
  <si>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</si>
  <si>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</si>
  <si>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</si>
  <si>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</si>
  <si>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</si>
  <si>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</si>
  <si>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</si>
  <si>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</si>
  <si>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</si>
  <si>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</si>
  <si>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</si>
  <si>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</si>
  <si>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</si>
  <si>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</si>
  <si>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</si>
  <si>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</si>
  <si>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</si>
  <si>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</si>
  <si>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</si>
  <si>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</si>
  <si>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</si>
  <si>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</si>
  <si>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</si>
  <si>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</si>
  <si>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</si>
  <si>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</si>
  <si>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</si>
  <si>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</si>
  <si>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</si>
  <si>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</si>
  <si>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</si>
  <si>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</si>
  <si>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</si>
  <si>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</si>
  <si>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</si>
  <si>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</si>
  <si>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</si>
  <si>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</si>
  <si>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</si>
  <si>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</si>
  <si>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</si>
  <si>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</si>
  <si>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</si>
  <si>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</si>
  <si>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</si>
  <si>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</si>
  <si>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</si>
  <si>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</si>
  <si>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</si>
  <si>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</si>
  <si>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</si>
  <si>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</si>
  <si>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</si>
  <si>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</si>
  <si>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</si>
  <si>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</si>
  <si>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</si>
  <si>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</si>
  <si>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</si>
  <si>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</si>
  <si>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</si>
  <si>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</si>
  <si>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</si>
  <si>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</si>
  <si>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</si>
  <si>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</si>
  <si>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</si>
  <si>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</si>
  <si>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</si>
  <si>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</si>
  <si>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</si>
  <si>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</si>
  <si>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</si>
  <si>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</si>
  <si>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</si>
  <si>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</si>
  <si>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</si>
  <si>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</si>
  <si>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</si>
  <si>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</si>
  <si>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</si>
  <si>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</si>
  <si>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</si>
  <si>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</si>
  <si>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</si>
  <si>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</si>
  <si>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</si>
  <si>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</si>
  <si>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</si>
  <si>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</si>
  <si>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</si>
  <si>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</si>
  <si>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</si>
  <si>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</si>
  <si>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</si>
  <si>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</si>
  <si>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</si>
  <si>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</si>
  <si>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</si>
  <si>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</si>
  <si>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</si>
  <si>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</si>
  <si>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</si>
  <si>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</si>
  <si>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</si>
  <si>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</si>
  <si>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</si>
  <si>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</si>
  <si>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</si>
  <si>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</si>
  <si>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</si>
  <si>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</si>
  <si>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</si>
  <si>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</si>
  <si>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</si>
  <si>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</si>
  <si>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</si>
  <si>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</si>
  <si>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</si>
  <si>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</si>
  <si>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</si>
  <si>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</si>
  <si>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</si>
  <si>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</si>
  <si>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</si>
  <si>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</si>
  <si>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</si>
  <si>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</si>
  <si>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</si>
  <si>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</si>
  <si>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</si>
  <si>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</si>
  <si>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</si>
  <si>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</si>
  <si>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</si>
  <si>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</si>
  <si>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</si>
  <si>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</si>
  <si>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</si>
  <si>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</si>
  <si>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</si>
  <si>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</si>
  <si>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</si>
  <si>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</si>
  <si>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</si>
  <si>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</si>
  <si>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</si>
  <si>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</si>
  <si>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</si>
  <si>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</si>
  <si>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</si>
  <si>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</si>
  <si>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</si>
  <si>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</si>
  <si>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</si>
  <si>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</si>
  <si>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</si>
  <si>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</si>
  <si>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</si>
  <si>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</si>
  <si>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</si>
  <si>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</si>
  <si>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</si>
  <si>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</si>
  <si>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</si>
  <si>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</si>
  <si>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</si>
  <si>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</si>
  <si>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</si>
  <si>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</si>
  <si>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</si>
  <si>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</si>
  <si>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</si>
  <si>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</si>
  <si>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</si>
  <si>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</si>
  <si>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</si>
  <si>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</si>
  <si>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</si>
  <si>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</si>
  <si>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</si>
  <si>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</si>
  <si>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</si>
  <si>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</si>
  <si>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</si>
  <si>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</si>
  <si>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</si>
  <si>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</si>
  <si>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</si>
  <si>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</si>
  <si>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</si>
  <si>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</si>
  <si>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</si>
  <si>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</si>
  <si>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</si>
  <si>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</si>
  <si>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</si>
  <si>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</si>
  <si>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</si>
  <si>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</si>
  <si>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</si>
  <si>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</si>
  <si>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</si>
  <si>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</si>
  <si>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</si>
  <si>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</si>
  <si>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</si>
  <si>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</si>
  <si>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</si>
  <si>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</si>
  <si>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</si>
  <si>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</si>
  <si>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</si>
  <si>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</si>
  <si>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</si>
  <si>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</si>
  <si>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</si>
  <si>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</si>
  <si>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</si>
  <si>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</si>
  <si>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</si>
  <si>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</si>
  <si>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</si>
  <si>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</si>
  <si>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</si>
  <si>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</si>
  <si>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</si>
  <si>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</si>
  <si>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</si>
  <si>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</si>
  <si>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</si>
  <si>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</si>
  <si>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</si>
  <si>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</si>
  <si>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</si>
  <si>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</si>
  <si>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</si>
  <si>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</si>
  <si>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</si>
  <si>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</si>
  <si>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</si>
  <si>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</si>
  <si>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</si>
  <si>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</si>
  <si>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</si>
  <si>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</si>
  <si>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</si>
  <si>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</si>
  <si>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</si>
  <si>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</si>
  <si>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</si>
  <si>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</si>
  <si>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</si>
  <si>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</si>
  <si>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</si>
  <si>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</si>
  <si>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</si>
  <si>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</si>
  <si>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</si>
  <si>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</si>
  <si>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</si>
  <si>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</si>
  <si>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</si>
  <si>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</si>
  <si>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</si>
  <si>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</si>
  <si>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</si>
  <si>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</si>
  <si>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</si>
  <si>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</si>
  <si>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</si>
  <si>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</si>
  <si>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</si>
  <si>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</si>
  <si>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</si>
  <si>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</si>
  <si>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</si>
  <si>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</si>
  <si>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</si>
  <si>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</si>
  <si>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</si>
  <si>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</si>
  <si>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</si>
  <si>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</si>
  <si>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</si>
  <si>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</si>
  <si>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</si>
  <si>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</si>
  <si>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</si>
  <si>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</si>
  <si>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</si>
  <si>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</si>
  <si>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</si>
  <si>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</si>
  <si>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</si>
  <si>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</si>
  <si>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</si>
  <si>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</si>
  <si>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</si>
  <si>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</si>
  <si>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</si>
  <si>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</si>
  <si>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</si>
  <si>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</si>
  <si>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</si>
  <si>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</si>
  <si>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</si>
  <si>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</si>
  <si>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</si>
  <si>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</si>
  <si>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</si>
  <si>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</si>
  <si>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</si>
  <si>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</si>
  <si>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</si>
  <si>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</si>
  <si>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</si>
  <si>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</si>
  <si>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</si>
  <si>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</si>
  <si>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</si>
  <si>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</si>
  <si>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</si>
  <si>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</si>
  <si>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</si>
  <si>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</si>
  <si>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</si>
  <si>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</si>
  <si>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</si>
  <si>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</si>
  <si>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</si>
  <si>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</si>
  <si>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</si>
  <si>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</si>
  <si>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</si>
  <si>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</si>
  <si>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</si>
  <si>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</si>
  <si>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</si>
  <si>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</si>
  <si>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</si>
  <si>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</si>
  <si>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</si>
  <si>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</si>
  <si>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</si>
  <si>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</si>
  <si>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</si>
  <si>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</si>
  <si>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</si>
  <si>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</si>
  <si>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</si>
  <si>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</si>
  <si>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</si>
  <si>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</si>
  <si>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</si>
  <si>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</si>
  <si>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</si>
  <si>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</si>
  <si>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</si>
  <si>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</si>
  <si>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</si>
  <si>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</si>
  <si>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</si>
  <si>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</si>
  <si>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</si>
  <si>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</si>
  <si>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</si>
  <si>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</si>
  <si>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</si>
  <si>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</si>
  <si>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</si>
  <si>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</si>
  <si>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</si>
  <si>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</si>
  <si>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</si>
  <si>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</si>
  <si>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</si>
  <si>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</si>
  <si>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</si>
  <si>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</si>
  <si>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</si>
  <si>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</si>
  <si>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</si>
  <si>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</si>
  <si>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</si>
  <si>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</si>
  <si>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</si>
  <si>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</si>
  <si>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</si>
  <si>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</si>
  <si>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</si>
  <si>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</si>
  <si>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</si>
  <si>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</si>
  <si>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</si>
  <si>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</si>
  <si>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</si>
  <si>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</si>
  <si>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</si>
  <si>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</si>
  <si>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</si>
  <si>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</si>
  <si>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</si>
  <si>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</si>
  <si>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</si>
  <si>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</si>
  <si>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</si>
  <si>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</si>
  <si>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</si>
  <si>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</si>
  <si>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</si>
  <si>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</si>
  <si>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</si>
  <si>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</si>
  <si>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</si>
  <si>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</si>
  <si>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</si>
  <si>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</si>
  <si>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</si>
  <si>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</si>
  <si>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</si>
  <si>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</si>
  <si>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</si>
  <si>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</si>
  <si>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</si>
  <si>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</si>
  <si>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</si>
  <si>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</si>
  <si>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</si>
  <si>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</si>
  <si>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</si>
  <si>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</si>
  <si>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</si>
  <si>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</si>
  <si>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</si>
  <si>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</si>
  <si>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</si>
  <si>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</si>
  <si>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</si>
  <si>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</si>
  <si>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</si>
  <si>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</si>
  <si>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</si>
  <si>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</si>
  <si>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</si>
  <si>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</si>
  <si>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</si>
  <si>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</si>
  <si>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</si>
  <si>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</si>
  <si>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</si>
  <si>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</si>
  <si>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</si>
  <si>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</si>
  <si>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</si>
  <si>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</si>
  <si>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</si>
  <si>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</si>
  <si>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</si>
  <si>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</si>
  <si>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</si>
  <si>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</si>
  <si>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</si>
  <si>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</si>
  <si>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</si>
  <si>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</si>
  <si>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</si>
  <si>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</si>
  <si>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</si>
  <si>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</si>
  <si>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</si>
  <si>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</si>
  <si>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</si>
  <si>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</si>
  <si>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</si>
  <si>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</si>
  <si>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</si>
  <si>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</si>
  <si>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</si>
  <si>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</si>
  <si>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</si>
  <si>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</si>
  <si>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</si>
  <si>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</si>
  <si>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</si>
  <si>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</si>
  <si>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</si>
  <si>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</si>
  <si>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</si>
  <si>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</si>
  <si>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</si>
  <si>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</si>
  <si>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</si>
  <si>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</si>
  <si>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</si>
  <si>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</si>
  <si>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</si>
  <si>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</si>
  <si>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</si>
  <si>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</si>
  <si>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</si>
  <si>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</si>
  <si>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</si>
  <si>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</si>
  <si>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</si>
  <si>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</si>
  <si>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</si>
  <si>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</si>
  <si>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</si>
  <si>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</si>
  <si>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</si>
  <si>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</si>
  <si>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</si>
  <si>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</si>
  <si>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</si>
  <si>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</si>
  <si>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</si>
  <si>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</si>
  <si>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</si>
  <si>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</si>
  <si>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</si>
  <si>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</si>
  <si>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</si>
  <si>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</si>
  <si>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</si>
  <si>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</si>
  <si>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</si>
  <si>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</si>
  <si>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</si>
  <si>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</si>
  <si>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</si>
  <si>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</si>
  <si>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</si>
  <si>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</si>
  <si>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</si>
  <si>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</si>
  <si>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</si>
  <si>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</si>
  <si>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</si>
  <si>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</si>
  <si>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</si>
  <si>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</si>
  <si>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</si>
  <si>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</si>
  <si>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</si>
  <si>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</si>
  <si>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</si>
  <si>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</si>
  <si>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</si>
  <si>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</si>
  <si>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</si>
  <si>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</si>
  <si>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</si>
  <si>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</si>
  <si>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</si>
  <si>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</si>
  <si>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</si>
  <si>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</si>
  <si>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</si>
  <si>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</si>
  <si>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</si>
  <si>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</si>
  <si>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</si>
  <si>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</si>
  <si>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</si>
  <si>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</si>
  <si>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</si>
  <si>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</si>
  <si>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</si>
  <si>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</si>
  <si>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</si>
  <si>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</si>
  <si>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</si>
  <si>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</si>
  <si>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</si>
  <si>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</si>
  <si>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</si>
  <si>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</si>
  <si>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</si>
  <si>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</si>
  <si>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</si>
  <si>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</si>
  <si>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</si>
  <si>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</si>
  <si>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</si>
  <si>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</si>
  <si>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</si>
  <si>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</si>
  <si>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</si>
  <si>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</si>
  <si>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</si>
  <si>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</si>
  <si>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</si>
  <si>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</si>
  <si>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</si>
  <si>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</si>
  <si>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</si>
  <si>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</si>
  <si>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</si>
  <si>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</si>
  <si>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</si>
  <si>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</si>
  <si>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</si>
  <si>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</si>
  <si>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</si>
  <si>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</si>
  <si>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</si>
  <si>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</si>
  <si>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</si>
  <si>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</si>
  <si>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</si>
  <si>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</si>
  <si>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</si>
  <si>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</si>
  <si>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</si>
  <si>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</si>
  <si>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</si>
  <si>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</si>
  <si>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</si>
  <si>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</si>
  <si>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</si>
  <si>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</si>
  <si>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</si>
  <si>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</si>
  <si>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</si>
  <si>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</si>
  <si>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</si>
  <si>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</si>
  <si>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</si>
  <si>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</si>
  <si>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</si>
  <si>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</si>
  <si>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</si>
  <si>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</si>
  <si>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</si>
  <si>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</si>
  <si>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</si>
  <si>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</si>
  <si>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</si>
  <si>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</si>
  <si>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</si>
  <si>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</si>
  <si>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</si>
  <si>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</si>
  <si>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</si>
  <si>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</si>
  <si>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</si>
  <si>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</si>
  <si>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</si>
  <si>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</si>
  <si>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</si>
  <si>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</si>
  <si>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</si>
  <si>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</si>
  <si>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</si>
  <si>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</si>
  <si>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</si>
  <si>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</si>
  <si>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</si>
  <si>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</si>
  <si>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</si>
  <si>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</si>
  <si>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</si>
  <si>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</si>
  <si>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</si>
  <si>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</si>
  <si>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</si>
  <si>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</si>
  <si>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</si>
  <si>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</si>
  <si>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</si>
  <si>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</si>
  <si>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</si>
  <si>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</si>
  <si>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</si>
  <si>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</si>
  <si>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</si>
  <si>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</si>
  <si>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</si>
  <si>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</si>
  <si>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</si>
  <si>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</si>
  <si>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</si>
  <si>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</si>
  <si>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</si>
  <si>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</si>
  <si>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</si>
  <si>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</si>
  <si>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</si>
  <si>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</si>
  <si>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</si>
  <si>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</si>
  <si>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</si>
  <si>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</si>
  <si>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</si>
  <si>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</si>
  <si>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</si>
  <si>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</si>
  <si>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</si>
  <si>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</si>
  <si>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</si>
  <si>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</si>
  <si>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</si>
  <si>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</si>
  <si>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</si>
  <si>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</si>
  <si>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</si>
  <si>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</si>
  <si>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</si>
  <si>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</si>
  <si>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</si>
  <si>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</si>
  <si>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</si>
  <si>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</si>
  <si>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</si>
  <si>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</si>
  <si>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</si>
  <si>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</si>
  <si>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</si>
  <si>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</si>
  <si>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</si>
  <si>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</si>
  <si>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</si>
  <si>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</si>
  <si>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</si>
  <si>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</si>
  <si>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</si>
  <si>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</si>
  <si>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</si>
  <si>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</si>
  <si>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</si>
  <si>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</si>
  <si>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</si>
  <si>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</si>
  <si>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</si>
  <si>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</si>
  <si>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</si>
  <si>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</si>
  <si>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</si>
  <si>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</si>
  <si>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</si>
  <si>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</si>
  <si>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</si>
  <si>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</si>
  <si>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</si>
  <si>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</si>
  <si>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</si>
  <si>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</si>
  <si>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</si>
  <si>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</si>
  <si>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</si>
  <si>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</si>
  <si>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</si>
  <si>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</si>
  <si>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</si>
  <si>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</si>
  <si>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</si>
  <si>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</si>
  <si>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</si>
  <si>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</si>
  <si>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</si>
  <si>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</si>
  <si>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</si>
  <si>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</si>
  <si>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</si>
  <si>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</si>
  <si>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</si>
  <si>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</si>
  <si>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</si>
  <si>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</si>
  <si>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</si>
  <si>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</si>
  <si>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</si>
  <si>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</si>
  <si>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</si>
  <si>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</si>
  <si>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</si>
  <si>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</si>
  <si>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</si>
  <si>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</si>
  <si>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</si>
  <si>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</si>
  <si>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</si>
  <si>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</si>
  <si>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</si>
  <si>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</si>
  <si>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</si>
  <si>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</si>
  <si>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</si>
  <si>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</si>
  <si>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</si>
  <si>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</si>
  <si>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</si>
  <si>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</si>
  <si>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</si>
  <si>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</si>
  <si>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</si>
  <si>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</si>
  <si>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</si>
  <si>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</si>
  <si>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</si>
  <si>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90 mins</t>
  </si>
  <si>
    <t>PCM-20251207-00000700</t>
  </si>
  <si>
    <t>60 mins</t>
  </si>
  <si>
    <t xml:space="preserve">NO PCM </t>
  </si>
  <si>
    <t>70 mins</t>
  </si>
  <si>
    <t>PCM-20251207-00000728</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</si>
  <si>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</si>
  <si>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</si>
  <si>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</si>
  <si>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</si>
  <si>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</si>
  <si>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</si>
  <si>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</si>
  <si>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</si>
  <si>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</si>
  <si>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</si>
  <si>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</si>
  <si>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PCM-20251207-00000618</t>
  </si>
  <si>
    <t xml:space="preserve">EM Team reached the site and found SCECO Power NA , as SCECO Team changing main transformer , no parking to connect PG </t>
  </si>
  <si>
    <t>PCM-20251207-00000652</t>
  </si>
  <si>
    <t>EM team on the way ETA: 5 Mins</t>
  </si>
  <si>
    <t>PCM-20251207-00000626</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</si>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</sst>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335.48132430555415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45998.42975023148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45998.42975023148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45998.42975023148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45998.42975023148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45998.42975023148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45998.42975023148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45998.42975023148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45998.42975023148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45998.42975023148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45998.42975023148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45998.42975023148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45998.42975023148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45998.42975023148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45998.42975023148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45998.42975023148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45998.42975023148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45998.42975023148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45998.42975023148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45998.42975023148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45998.42975023148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45998.42975023148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45998.42975023148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45998.42975023148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45998.42975023148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45998.42975023148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45998.42975023148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45998.42975023148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45998.42975023148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45998.42975023148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45998.42975023148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45998.42975023148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45998.42975023148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45998.42975023148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45998.42975023148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45998.42975023148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45998.42975023148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45998.42975023148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45998.42975023148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45998.42975023148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45998.42975023148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45998.42975023148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45998.42975023148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45998.42975023148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45998.42975023148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45998.42975023148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45998.42975023148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45998.42975023148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45998.42975023148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45998.42975023148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45998.42975023148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45998.42975023148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45998.42975023148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45998.42975023148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45998.42975023148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45998.42975023148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45998.42975023148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45998.42975023148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45998.42975023148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45998.42975023148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45998.42975023148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45998.42975023148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45998.42975023148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45998.42975023148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45998.42975023148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45998.42975023148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45998.42975023148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45998.42975023148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45998.42975023148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45998.42975023148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45998.42975023148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45998.42975023148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45998.42975023148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45998.42975023148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45998.42975023148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45998.42975023148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45998.42975023148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45998.42975023148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45998.42975023148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45998.42975023148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45998.42975023148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45998.42975023148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45998.42975023148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45998.42975023148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45998.42975023148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45998.42975023148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45998.42975023148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45998.42975023148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45998.42975023148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45998.42975023148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45998.42975023148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45998.42975023148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45998.42975023148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45998.42975023148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45998.42975023148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45998.42975023148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45998.42975023148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45998.42975023148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45998.42975023148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45998.42975023148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45998.42975023148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45998.42975023148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45998.42975023148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45998.42975023148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45998.42975023148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45998.42975023148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45998.42975023148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45998.42975023148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45998.42975023148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45998.42975023148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45998.42975023148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45998.42975023148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45998.42975023148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45998.42975023148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45998.42975023148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45998.42975023148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45998.42975023148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45998.42975023148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45998.42975023148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45998.42975023148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45998.42975023148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45998.42975023148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45998.42975023148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45998.42975023148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45998.42975023148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45998.42975023148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45998.42975023148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45998.42975023148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45998.42975023148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45998.42975023148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45998.42975023148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45998.42975023148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45998.42975023148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45998.42975023148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45998.42975023148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45998.42975023148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45998.42975023148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45998.42975023148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45998.42975023148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45998.42975023148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45998.42975023148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45998.42975023148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45998.42975023148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45998.42975023148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45998.42975023148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45998.42975023148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45998.42975023148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45998.42975023148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45998.42975023148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45998.42975023148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45998.42975023148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45998.42975023148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45998.42975023148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45998.42975023148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45998.42975023148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45998.42975023148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45998.42975023148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45998.42975023148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45998.42975023148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45998.42975023148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45998.42975023148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45998.42975023148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45998.42975023148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45998.42975023148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45998.42975023148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45998.42975023148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45998.42975023148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45998.42975023148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45998.42975023148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45998.42975023148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45998.42975023148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45998.42975023148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45998.42975023148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45998.42975023148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45998.42975023148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45998.42975023148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45998.42975023148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45998.42975023148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45998.42975023148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45998.42975023148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45998.42975023148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45998.42975023148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45998.42975023148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45998.42975023148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45998.42975023148</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4466233-B041-44BB-9B4F-0B77600BA976}"/>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173.42991226851882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14.042331249998824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1.0743682870379416</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5.4518749995622784E-2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45998.42975023148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45998.42975023148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45998.42975023148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45998.42975023148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45998.42975023148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45998.42975023148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45998.42975023148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45998.42975023148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45998.42975023148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45998.42975023148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45998.42975023148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45998.42975023148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45998.42975023148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45998.42975023148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45998.42975023148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45998.42975023148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45998.42975023148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45998.42975023148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45998.42975023148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45998.42975023148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45998.42975023148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45998.42975023148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45998.42975023148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45998.42975023148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45998.42975023148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45998.42975023148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45998.42975023148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45998.42975023148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45998.42975023148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45998.42975023148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45998.42975023148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45998.42975023148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45998.42975023148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45998.42975023148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45998.42975023148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45998.42975023148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45998.42975023148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45998.42975023148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45998.42975023148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45998.42975023148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45998.42975023148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45998.42975023148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45998.42975023148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45998.42975023148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45998.42975023148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45998.42975023148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45998.42975023148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45998.42975023148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45998.42975023148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45998.42975023148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45998.42975023148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45998.42975023148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45998.42975023148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45998.42975023148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45998.42975023148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45998.42975023148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45998.42975023148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45998.42975023148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45998.42975023148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45998.42975023148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45998.42975023148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45998.42975023148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45998.42975023148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45998.42975023148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45998.42975023148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45998.42975023148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45998.42975023148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45998.42975023148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45998.42975023148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45998.42975023148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45998.42975023148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45998.42975023148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45998.42975023148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45998.42975023148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45998.42975023148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45998.42975023148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45998.42975023148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45998.42975023148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45998.42975023148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45998.42975023148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45998.42975023148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45998.42975023148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45998.42975023148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45998.42975023148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45998.42975023148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45998.42975023148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45998.42975023148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45998.42975023148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45998.42975023148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45998.42975023148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45998.42975023148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45998.42975023148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45998.42975023148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45998.42975023148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45998.42975023148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45998.42975023148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45998.42975023148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45998.42975023148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45998.42975023148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45998.42975023148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45998.42975023148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45998.42975023148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45998.42975023148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45998.42975023148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45998.42975023148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45998.42975023148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45998.42975023148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45998.42975023148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45998.42975023148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45998.42975023148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45998.42975023148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45998.42975023148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45998.42975023148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45998.42975023148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45998.42975023148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45998.42975023148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45998.42975023148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45998.42975023148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45998.42975023148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45998.42975023148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45998.42975023148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45998.42975023148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45998.42975023148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45998.42975023148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45998.42975023148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45998.42975023148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45998.42975023148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45998.42975023148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45998.42975023148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45998.42975023148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45998.42975023148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45998.42975023148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45998.42975023148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45998.42975023148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45998.42975023148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45998.42975023148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45998.42975023148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45998.42975023148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45998.42975023148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45998.42975023148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45998.42975023148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45998.42975023148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45998.42975023148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45998.42975023148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45998.42975023148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45998.42975023148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45998.42975023148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45998.42975023148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45998.42975023148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45998.42975023148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45998.42975023148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45998.42975023148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45998.42975023148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45998.42975023148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45998.42975023148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45998.42975023148</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45998.42975023148</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45998.42975023148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45998.42975023148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45998.42975023148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45998.42975023148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45998.42975023148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45998.42975023148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45998.42975023148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45998.42975023148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45998.42975023148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45998.42975023148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45998.42975023148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45998.42975023148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45998.42975023148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45998.42975023148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45998.42975023148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45998.42975023148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45998.42975023148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45998.42975023148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45998.42975023148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45998.42975023148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45998.42975023148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45998.42975023148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45998.42975023148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45998.42975023148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45998.42975023148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45998.42975023148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45998.42975023148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45998.42975023148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45998.42975023148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45998.42975023148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45998.42975023148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45998.42975023148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45998.42975023148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45998.42975023148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45998.42975023148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45998.42975023148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45998.42975023148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45998.42975023148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45998.42975023148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45998.42975023148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45998.42975023148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45998.42975023148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45998.42975023148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45998.42975023148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45998.42975023148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45998.42975023148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45998.42975023148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45998.42975023148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45998.42975023148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45998.42975023148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45998.42975023148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45998.42975023148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45998.42975023148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45998.42975023148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45998.42975023148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45998.42975023148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45998.42975023148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45998.42975023148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45998.42975023148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45998.42975023148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45998.42975023148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45998.42975023148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45998.42975023148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45998.42975023148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45998.42975023148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45998.42975023148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45998.42975023148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45998.42975023148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45998.42975023148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45998.42975023148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45998.42975023148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45998.42975023148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45998.42975023148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45998.42975023148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45998.42975023148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45998.42975023148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45998.42975023148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45998.42975023148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45998.42975023148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45998.42975023148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45998.42975023148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45998.42975023148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45998.42975023148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45998.42975023148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45998.42975023148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45998.42975023148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45998.42975023148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45998.42975023148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45998.42975023148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45998.42975023148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45998.42975023148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45998.42975023148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45998.42975023148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45998.42975023148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45998.42975023148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45998.42975023148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45998.42975023148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45998.42975023148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45998.42975023148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45998.42975023148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45998.42975023148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45998.42975023148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45998.42975023148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45998.42975023148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45998.42975023148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45998.42975023148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45998.42975023148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45998.42975023148</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45998.42975023148</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45998.42975023148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45998.42975023148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45998.42975023148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45998.42975023148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45998.42975023148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45998.42975023148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45998.42975023148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45998.42975023148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45998.42975023148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45998.42975023148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45998.42975023148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45998.42975023148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45998.42975023148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45998.42975023148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45998.42975023148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45998.42975023148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45998.42975023148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45998.42975023148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45998.42975023148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45998.42975023148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45998.42975023148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45998.42975023148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45998.42975023148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45998.42975023148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45998.42975023148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45998.42975023148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45998.42975023148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45998.42975023148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45998.42975023148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45998.42975023148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45998.42975023148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45998.42975023148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45998.42975023148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45998.42975023148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45998.42975023148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45998.42975023148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45998.42975023148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45998.42975023148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45998.42975023148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45998.42975023148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45998.42975023148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45998.42975023148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45998.42975023148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45998.42975023148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45998.42975023148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45998.42975023148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45998.42975023148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45998.42975023148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45998.42975023148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45998.42975023148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45998.42975023148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45998.42975023148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45998.42975023148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45998.42975023148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45998.42975023148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45998.42975023148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45998.42975023148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45998.42975023148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45998.42975023148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45998.42975023148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45998.42975023148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45998.42975023148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45998.42975023148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45998.42975023148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45998.42975023148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45998.42975023148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45998.42975023148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45998.42975023148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45998.42975023148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45998.42975023148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45998.42975023148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45998.42975023148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45998.42975023148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45998.42975023148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45998.42975023148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45998.42975023148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45998.42975023148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45998.42975023148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45998.42975023148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45998.42975023148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45998.42975023148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45998.42975023148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45998.42975023148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45998.42975023148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45998.42975023148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45998.42975023148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45998.42975023148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45998.42975023148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45998.42975023148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45998.42975023148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45998.42975023148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45998.42975023148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45998.42975023148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45998.42975023148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45998.42975023148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45998.42975023148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45998.42975023148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45998.42975023148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45998.42975023148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45998.42975023148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45998.42975023148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45998.42975023148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45998.42975023148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45998.42975023148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45998.42975023148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45998.42975023148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45998.42975023148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45998.42975023148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45998.42975023148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45998.42975023148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45998.42975023148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45998.42975023148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45998.42975023148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45998.42975023148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45998.42975023148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45998.42975023148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45998.42975023148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45998.42975023148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45998.42975023148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45998.42975023148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45998.42975023148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45998.42975023148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45998.42975023148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45998.42975023148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45998.42975023148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45998.42975023148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45998.42975023148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45998.42975023148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45998.42975023148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45998.42975023148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45998.42975023148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45998.42975023148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45998.42975023148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45998.42975023148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45998.42975023148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45998.42975023148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45998.42975023148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45998.42975023148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45998.42975023148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45998.42975023148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45998.42975023148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45998.42975023148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45998.42975023148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45998.42975023148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45998.42975023148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45998.42975023148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45998.42975023148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45998.42975023148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45998.42975023148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45998.42975023148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45998.42975023148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45998.42975023148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45998.42975023148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45998.42975023148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45998.42975023148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45998.42975023148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45998.42975023148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45998.42975023148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45998.42975023148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45998.42975023148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45998.42975023148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45998.42975023148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45998.42975023148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45998.42975023148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45998.42975023148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45998.42975023148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45998.42975023148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45998.42975023148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45998.42975023148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45998.42975023148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45998.42975023148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45998.42975023148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45998.42975023148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45998.42975023148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45998.42975023148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45998.42975023148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45998.42975023148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45998.42975023148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45998.42975023148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45998.42975023148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45998.42975023148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45998.42975023148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45998.42975023148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45998.42975023148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45998.42975023148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45998.42975023148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45998.42975023148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45998.42975023148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45998.42975023148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45998.42975023148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45998.42975023148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45998.42975023148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45998.42975023148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45998.42975023148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45998.42975023148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45998.42975023148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45998.42975023148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45998.42975023148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45998.42975023148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45998.42975023148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45998.42975023148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45998.42975023148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45998.42975023148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45998.42975023148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45998.42975023148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45998.42975023148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45998.42975023148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45998.42975023148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45998.42975023148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45998.42975023148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45998.42975023148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45998.42975023148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45998.42975023148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45998.42975023148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45998.42975023148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45998.42975023148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45998.42975023148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45998.42975023148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45998.42975023148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45998.42975023148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45998.42975023148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45998.42975023148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45998.42975023148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45998.42975023148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45998.42975023148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45998.42975023148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45998.42975023148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45998.42975023148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45998.42975023148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45998.42975023148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45998.42975023148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45998.42975023148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45998.42975023148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45998.42975023148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45998.42975023148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45998.42975023148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45998.42975023148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45998.42975023148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45998.42975023148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45998.42975023148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45998.42975023148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45998.42975023148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45998.42975023148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45998.42975023148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45998.42975023148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45998.42975023148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45998.42975023148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45998.42975023148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45998.42975023148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45998.42975023148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45998.42975023148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45998.42975023148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45998.42975023148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45998.42975023148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45998.42975023148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45998.42975023148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45998.42975023148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45998.42975023148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45998.42975023148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45998.42975023148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45998.42975023148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45998.42975023148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45998.42975023148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45998.42975023148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45998.42975023148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45998.42975023148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45998.42975023148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45998.42975023148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45998.42975023148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45998.42975023148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45998.42975023148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45998.42975023148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45998.42975023148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45998.42975023148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45998.42975023148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45998.42975023148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45998.42975023148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45998.42975023148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45998.42975023148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45998.42975023148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45998.42975023148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45998.42975023148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45998.42975023148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45998.42975023148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45998.42975023148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45998.42975023148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45998.42975023148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45998.42975023148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45998.42975023148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45998.42975023148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45998.42975023148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45998.42975023148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45998.42975023148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45998.42975023148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45998.42975023148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45998.42975023148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45998.42975023148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45998.42975023148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45998.42975023148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45998.42975023148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45998.42975023148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45998.42975023148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45998.42975023148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45998.42975023148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45998.42975023148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45998.42975023148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45998.42975023148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45998.42975023148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45998.42975023148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45998.42975023148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45998.42975023148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45998.42975023148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45998.42975023148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45998.42975023148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45998.42975023148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45998.42975023148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45998.42975023148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45998.42975023148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45998.42975023148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45998.42975023148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45998.42975023148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45998.42975023148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45998.42975023148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45998.42975023148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45998.42975023148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45998.42975023148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45998.42975023148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45998.42975023148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45998.42975023148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45998.42975023148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45998.42975023148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45998.42975023148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45998.42975023148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45998.42975023148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45998.42975023148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45998.42975023148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45998.42975023148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45998.42975023148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45998.42975023148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45998.42975023148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45998.42975023148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45998.42975023148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45998.42975023148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45998.42975023148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45998.42975023148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45998.42975023148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45998.42975023148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45998.42975023148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45998.42975023148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45998.42975023148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45998.42975023148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45998.42975023148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45998.42975023148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45998.42975023148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45998.42975023148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45998.42975023148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45998.42975023148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45998.42975023148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45998.42975023148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45998.42975023148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45998.42975023148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45998.42975023148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45998.42975023148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45998.42975023148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45998.42975023148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45998.42975023148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45998.42975023148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45998.42975023148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45998.42975023148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45998.42975023148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45998.42975023148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45998.42975023148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45998.42975023148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45998.42975023148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45998.42975023148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45998.42975023148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45998.42975023148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45998.42975023148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45998.42975023148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45998.42975023148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45998.42975023148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45998.42975023148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45998.42975023148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45998.42975023148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45998.42975023148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45998.42975023148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45998.42975023148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45998.42975023148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45998.42975023148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45998.42975023148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45998.42975023148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45998.42975023148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45998.42975023148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45998.42975023148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45998.42975023148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45998.42975023148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45998.42975023148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45998.42975023148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45998.42975023148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45998.42975023148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45998.42975023148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45998.42975023148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45998.42975023148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45998.42975023148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45998.42975023148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45998.42975023148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45998.42975023148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45998.42975023148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45998.42975023148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45998.42975023148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45998.42975023148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45998.42975023148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45998.42975023148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45998.42975023148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45998.42975023148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45998.42975023148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45998.42975023148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45998.42975023148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45998.42975023148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45998.42975023148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45998.42975023148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45998.42975023148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45998.42975023148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45998.42975023148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45998.42975023148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45998.42975023148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45998.42975023148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45998.42975023148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45998.42975023148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45998.42975023148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45998.42975023148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45998.42975023148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45998.42975023148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45998.42975023148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45998.42975023148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45998.42975023148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45998.42975023148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45998.42975023148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45998.42975023148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45998.42975023148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45998.42975023148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45998.42975023148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45998.42975023148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45998.42975023148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45998.42975023148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45998.42975023148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45998.42975023148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45998.42975023148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45998.42975023148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45998.42975023148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45998.42975023148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45998.42975023148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45998.42975023148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45998.42975023148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45998.42975023148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45998.42975023148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45998.42975023148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45998.42975023148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45998.42975023148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45998.42975023148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45998.42975023148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45998.42975023148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45998.42975023148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45998.42975023148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45998.42975023148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45998.42975023148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45998.42975023148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45998.42975023148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45998.42975023148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45998.42975023148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45998.42975023148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45998.42975023148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45998.42975023148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45998.42975023148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45998.42975023148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45998.42975023148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45998.42975023148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45998.42975023148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45998.42975023148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45998.42975023148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45998.42975023148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45998.42975023148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45998.42975023148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45998.42975023148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45998.42975023148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45998.42975023148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45998.42975023148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45998.42975023148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45998.42975023148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45998.42975023148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45998.42975023148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45998.42975023148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45998.42975023148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45998.42975023148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45998.42975023148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45998.42975023148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45998.42975023148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45998.42975023148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45998.42975023148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45998.42975023148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45998.42975023148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45998.42975023148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45998.42975023148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45998.42975023148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45998.42975023148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45998.42975023148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45998.42975023148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45998.42975023148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45998.42975023148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45998.42975023148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45998.42975023148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45998.42975023148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45998.42975023148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45998.42975023148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45998.42975023148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45998.42975023148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45998.42975023148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45998.42975023148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45998.42975023148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45998.42975023148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45998.42975023148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45998.42975023148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45998.42975023148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45998.42975023148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45998.42975023148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45998.42975023148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45998.42975023148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45998.42975023148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45998.42975023148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45998.42975023148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45998.42975023148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45998.42975023148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45998.42975023148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45998.42975023148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45998.42975023148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45998.42975023148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45998.42975023148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45998.42975023148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45998.42975023148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45998.42975023148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45998.42975023148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45998.42975023148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45998.42975023148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45998.42975023148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45998.42975023148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45998.42975023148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45998.42975023148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45998.42975023148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45998.42975023148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45998.42975023148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45998.42975023148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45998.42975023148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45998.42975023148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45998.42975023148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45998.42975023148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45998.42975023148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45998.42975023148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45998.42975023148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45998.42975023148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45998.42975023148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45998.42975023148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45998.42975023148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45998.42975023148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45998.42975023148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45998.42975023148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45998.42975023148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45998.42975023148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45998.42975023148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45998.42975023148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45998.42975023148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45998.42975023148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45998.42975023148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45998.42975023148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45998.42975023148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45998.42975023148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45998.42975023148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45998.42975023148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45998.42975023148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45998.42975023148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45998.42975023148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45998.42975023148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45998.42975023148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45998.42975023148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45998.42975023148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45998.42975023148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45998.42975023148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45998.42975023148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45998.42975023148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45998.42975023148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45998.42975023148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45998.42975023148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45998.42975023148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45998.42975023148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45998.42975023148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45998.42975023148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45998.42975023148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45998.42975023148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45998.42975023148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45998.42975023148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45998.42975023148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45998.42975023148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45998.42975023148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45998.42975023148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45998.42975023148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45998.42975023148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45998.42975023148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45998.42975023148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45998.42975023148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45998.42975023148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45998.42975023148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45998.42975023148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45998.42975023148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45998.42975023148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45998.42975023148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45998.42975023148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45998.42975023148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45998.42975023148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45998.42975023148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45998.42975023148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45998.42975023148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45998.42975023148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45998.42975023148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45998.42975023148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45998.42975023148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45998.42975023148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45998.42975023148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45998.42975023148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45998.42975023148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45998.42975023148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45998.42975023148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45998.42975023148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45998.42975023148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45998.42975023148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45998.42975023148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45998.42975023148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45998.42975023148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45998.42975023148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45998.42975023148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45998.42975023148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45998.42975023148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45998.42975023148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45998.42975023148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45998.42975023148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45998.42975023148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45998.42975023148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45998.42975023148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45998.42975023148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45998.42975023148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45998.42975023148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45998.42975023148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45998.42975023148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45998.42975023148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45998.42975023148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45998.42975023148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45998.42975023148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45998.42975023148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45998.42975023148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45998.42975023148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45998.42975023148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45998.42975023148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45998.42975023148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45998.42975023148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45998.42975023148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45998.42975023148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45998.42975023148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45998.42975023148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45998.42975023148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45998.42975023148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45998.42975023148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45998.42975023148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45998.42975023148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45998.42975023148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45998.42975023148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45998.42975023148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45998.42975023148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45998.42975023148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45998.42975023148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45998.42975023148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45998.42975023148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45998.42975023148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45998.42975023148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45998.42975023148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45998.42975023148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45998.42975023148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45998.42975023148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45998.42975023148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45998.42975023148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45998.42975023148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45998.42975023148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45998.42975023148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45998.42975023148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45998.42975023148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45998.42975023148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45998.42975023148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45998.42975023148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45998.42975023148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45998.42975023148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45998.42975023148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45998.42975023148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45998.42975023148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45998.42975023148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45998.42975023148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45998.42975023148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45998.42975023148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45998.42975023148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45998.42975023148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45998.42975023148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45998.42975023148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45998.42975023148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45998.42975023148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45998.42975023148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45998.42975023148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45998.42975023148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45998.42975023148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45998.42975023148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45998.42975023148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45998.42975023148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45998.42975023148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45998.42975023148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45998.42975023148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45998.42975023148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45998.42975023148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45998.42975023148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45998.42975023148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45998.42975023148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45998.42975023148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45998.429750462965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45998.429750462965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45998.429750462965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45998.429750462965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45998.429750462965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45998.429750462965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45998.429750462965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45998.429750462965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45998.429750462965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45998.429750462965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45998.429750462965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45998.429750462965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45998.429750462965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45998.429750462965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45998.429750462965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45998.429750462965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45998.429750462965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45998.429750462965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45998.429750462965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45998.429750462965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45998.429750462965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45998.429750462965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45998.429750462965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45998.429750462965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45998.429750462965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45998.429750462965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45998.429750462965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45998.429750462965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45998.429750462965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45998.429750462965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45998.429750462965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45998.429750462965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45998.429750462965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45998.429750462965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45998.429750462965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45998.429750462965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45998.429750462965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45998.429750462965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45998.429750462965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45998.429750462965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45998.429750462965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45998.429750462965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45998.429750462965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45998.429750462965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45998.429750462965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45998.429750462965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45998.429750462965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45998.429750462965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45998.429750462965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45998.429750462965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45998.429750462965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45998.429750462965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45998.429750462965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45998.429750462965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45998.429750462965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45998.429750462965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45998.429750462965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45998.429750462965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45998.429750462965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45998.429750462965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45998.429750462965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45998.429750462965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45998.429750462965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45998.429750462965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45998.429750462965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45998.429750462965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45998.429750462965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45998.429750462965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45998.429750462965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45998.429750462965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45998.429750462965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45998.429750462965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45998.429750462965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45998.429750462965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45998.429750462965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45998.429750462965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45998.429750462965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45998.429750462965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45998.429750462965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45998.429750462965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45998.429750462965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45998.429750462965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45998.429750462965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45998.429750462965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45998.429750462965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45998.429750462965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45998.429750462965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45998.429750462965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45998.429750462965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45998.429750462965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45998.429750462965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45998.429750462965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45998.429750462965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45998.429750462965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45998.429750462965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45998.429750462965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45998.429750462965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45998.429750462965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45998.429750462965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45998.429750462965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45998.429750462965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45998.429750462965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45998.429750462965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45998.429750462965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45998.429750462965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45998.429750462965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45998.429750462965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45998.429750462965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45998.429750462965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45998.429750462965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45998.429750462965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45998.429750462965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45998.429750462965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45998.429750462965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45998.429750462965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45998.429750462965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45998.429750462965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45998.429750462965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45998.429750462965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45998.429750462965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45998.429750462965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45998.429750462965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45998.429750462965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45998.429750462965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45998.429750462965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45998.429750462965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45998.429750462965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45998.429750462965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45998.429750462965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45998.429750462965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45998.429750462965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45998.429750462965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45998.429750462965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45998.429750462965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45998.429750462965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45998.429750462965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45998.429750462965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45998.429750462965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45998.429750462965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45998.429750462965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45998.429750462965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45998.429750462965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45998.429750462965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45998.429750462965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45998.429750462965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45998.429750462965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45998.429750462965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45998.429750462965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45998.429750462965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45998.429750462965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45998.429750462965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45998.429750462965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45998.429750462965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45998.429750462965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45998.429750462965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45998.429750462965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45998.429750462965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45998.429750462965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45998.429750462965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45998.429750462965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45998.429750462965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45998.429750462965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45998.429750462965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45998.429750462965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45998.429750462965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45998.429750462965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45998.429750462965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45998.429750462965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45998.429750462965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45998.429750462965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45998.429750462965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45998.429750462965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45998.429750462965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45998.429750462965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45998.429750462965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45998.429750462965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45998.429750462965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45998.429750462965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45998.429750462965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45998.429750462965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45998.429750462965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45998.429750462965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45998.429750462965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45998.429750462965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45998.429750462965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45998.429750462965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45998.429750462965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45998.429750462965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294.94903263888409</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0.89641689814743586</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5.9784953700727783E-2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4.3014120368752629E-2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45998.42975023148</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3.0919212964363396E-2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45998.42975023148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45998.42975023148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45998.42975023148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45998.42975023148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45998.42975023148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45998.42975023148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45998.42975023148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45998.42975023148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45998.42975023148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45998.42975023148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45998.42975023148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45998.42975023148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45998.42975023148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45998.42975023148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45998.42975023148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45998.42975023148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45998.42975023148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45998.42975023148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45998.42975023148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45998.42975023148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45998.42975023148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45998.42975023148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45998.42975023148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45998.42975023148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45998.42975023148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45998.42975023148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45998.42975023148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45998.42975023148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45998.42975023148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45998.42975023148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45998.42975023148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45998.42975023148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45998.42975023148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45998.42975023148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45998.42975023148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45998.42975023148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45998.42975023148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45998.42975023148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45998.42975023148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45998.42975023148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45998.42975023148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45998.42975023148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45998.42975023148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45998.42975023148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45998.42975023148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45998.42975023148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45998.42975023148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45998.42975023148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45998.42975023148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45998.42975023148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45998.42975023148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45998.42975023148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45998.42975023148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45998.42975023148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45998.42975023148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45998.42975023148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45998.42975023148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45998.42975023148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45998.42975023148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45998.42975023148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45998.42975023148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45998.42975023148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45998.42975023148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45998.42975023148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45998.42975023148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45998.42975023148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45998.42975023148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45998.42975023148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45998.42975023148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45998.42975023148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45998.42975023148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45998.42975023148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45998.42975023148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45998.42975023148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45998.42975023148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45998.42975023148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45998.42975023148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45998.42975023148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45998.42975023148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45998.42975023148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45998.42975023148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45998.42975023148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45998.42975023148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45998.42975023148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45998.42975023148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45998.42975023148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45998.42975023148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45998.42975023148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45998.42975023148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45998.42975023148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45998.42975023148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45998.42975023148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45998.42975023148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45998.42975023148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45998.42975023148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45998.42975023148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45998.42975023148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45998.42975023148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45998.42975023148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45998.42975023148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45998.42975023148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45998.42975023148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45998.42975023148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45998.42975023148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45998.42975023148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45998.42975023148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45998.42975023148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45998.42975023148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45998.42975023148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45998.42975023148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45998.42975023148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45998.42975023148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45998.42975023148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45998.42975023148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45998.42975023148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45998.42975023148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45998.42975023148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45998.42975023148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45998.42975023148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45998.42975023148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45998.42975023148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45998.42975023148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45998.42975023148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45998.42975023148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45998.42975023148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45998.42975023148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45998.42975023148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45998.42975023148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45998.42975023148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45998.42975023148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45998.42975023148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45998.42975023148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45998.42975023148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45998.42975023148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45998.42975023148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45998.42975023148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45998.42975023148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45998.42975023148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45998.42975023148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45998.42975023148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45998.42975023148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45998.42975023148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45998.42975023148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45998.42975023148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45998.42975023148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45998.42975023148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45998.42975023148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45998.42975023148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45998.42975023148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45998.42975023148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45998.42975023148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45998.42975023148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45998.42975023148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45998.42975023148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45998.42975023148</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B12" sqref="B12"/>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106.59769004629197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72.240872916663648</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49.76863912036788</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17.056451620366715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1.3222618055515341</v>
      </c>
      <c r="H6" s="38">
        <v>45997.093599537038</v>
      </c>
      <c r="I6" s="37" t="str">
        <f>IFERROR(VLOOKUP(D6,DB!A:F,6,0),"")</f>
        <v>SCECO</v>
      </c>
      <c r="J6" s="37" t="str">
        <f>IFERROR(VLOOKUP(D6,DB!A:G,7,0),"")</f>
        <v>In progress</v>
      </c>
      <c r="K6" s="37" t="s">
        <v>39142</v>
      </c>
      <c r="L6" s="37" t="str">
        <f>IFERROR(VLOOKUP(D6,DB!A:I,9,0),"")</f>
        <v>Latis</v>
      </c>
    </row>
    <row r="7" spans="1:13" ht="30.75">
      <c r="A7" s="37" t="s">
        <v>39143</v>
      </c>
      <c r="B7" s="37" t="s">
        <v>5445</v>
      </c>
      <c r="C7" s="37">
        <v>1</v>
      </c>
      <c r="D7" s="37" t="s">
        <v>36671</v>
      </c>
      <c r="E7" s="37" t="s">
        <v>39106</v>
      </c>
      <c r="F7" s="38">
        <v>45998.360636574071</v>
      </c>
      <c r="G7" s="131">
        <f t="shared" ref="G7:G30" ca="1" si="3">IFERROR(NOW()-F7,"")</f>
        <v>6.911365740961628E-2</v>
      </c>
      <c r="H7" s="38">
        <v>45998.354733796295</v>
      </c>
      <c r="I7" s="37" t="str">
        <f>IFERROR(VLOOKUP(D7,DB!A:F,6,0),"")</f>
        <v>SCECO</v>
      </c>
      <c r="J7" s="37" t="str">
        <f>IFERROR(VLOOKUP(D7,DB!A:G,7,0),"")</f>
        <v>Dead</v>
      </c>
      <c r="K7" s="37" t="s">
        <v>39144</v>
      </c>
      <c r="L7" s="37" t="str">
        <f>IFERROR(VLOOKUP(D7,DB!A:I,9,0),"")</f>
        <v>Latis</v>
      </c>
    </row>
    <row r="8" spans="1:13">
      <c r="A8" s="37" t="s">
        <v>39145</v>
      </c>
      <c r="B8" s="37" t="str">
        <f>IFERROR(VLOOKUP(D8,DB!A:K,11,0),"")</f>
        <v>R5</v>
      </c>
      <c r="C8" s="37">
        <v>1</v>
      </c>
      <c r="D8" s="37" t="s">
        <v>33724</v>
      </c>
      <c r="E8" s="37" t="s">
        <v>39106</v>
      </c>
      <c r="F8" s="38">
        <v>45998.375590277778</v>
      </c>
      <c r="G8" s="131">
        <f t="shared" ca="1" si="3"/>
        <v>5.4159953702765051E-2</v>
      </c>
      <c r="H8" s="38">
        <v>45998.369340277779</v>
      </c>
      <c r="I8" s="37" t="str">
        <f>IFERROR(VLOOKUP(D8,DB!A:F,6,0),"")</f>
        <v>SCECO</v>
      </c>
      <c r="J8" s="37" t="str">
        <f>IFERROR(VLOOKUP(D8,DB!A:G,7,0),"")</f>
        <v>Good</v>
      </c>
      <c r="K8" s="37" t="s">
        <v>39146</v>
      </c>
      <c r="L8" s="37" t="str">
        <f>IFERROR(VLOOKUP(D8,DB!A:I,9,0),"")</f>
        <v>Latis</v>
      </c>
    </row>
    <row r="9" spans="1:13">
      <c r="A9" s="37"/>
      <c r="B9" s="37" t="str">
        <f>IFERROR(VLOOKUP(D9,DB!A:K,11,0),"")</f>
        <v/>
      </c>
      <c r="C9" s="37"/>
      <c r="D9" s="156"/>
      <c r="E9" s="37"/>
      <c r="F9" s="38"/>
      <c r="G9" s="131">
        <f t="shared" ca="1" si="3"/>
        <v>45998.42975023148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45998.42975023148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45998.42975023148</v>
      </c>
      <c r="H11" s="38"/>
      <c r="I11" s="37" t="str">
        <f>IFERROR(VLOOKUP(D11,DB!A:F,6,0),"")</f>
        <v/>
      </c>
      <c r="J11" s="37" t="str">
        <f>IFERROR(VLOOKUP(D11,DB!A:G,7,0),"")</f>
        <v/>
      </c>
      <c r="K11" s="37"/>
      <c r="L11" s="37" t="str">
        <f>IFERROR(VLOOKUP(D11,DB!A:I,9,0),"")</f>
        <v/>
      </c>
    </row>
    <row r="12" spans="1:13">
      <c r="A12" s="37"/>
      <c r="B12" s="37"/>
      <c r="C12" s="37"/>
      <c r="D12" s="37"/>
      <c r="E12" s="37"/>
      <c r="F12" s="38"/>
      <c r="G12" s="131">
        <f t="shared" ca="1" si="3"/>
        <v>45998.42975023148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45998.42975023148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45998.42975023148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45998.42975023148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45998.42975023148</v>
      </c>
      <c r="H16" s="38"/>
      <c r="I16" s="37" t="str">
        <f>IFERROR(VLOOKUP(D16,DB!A:F,6,0),"")</f>
        <v/>
      </c>
      <c r="J16" s="37" t="str">
        <f>IFERROR(VLOOKUP(D16,DB!A:G,7,0),"")</f>
        <v/>
      </c>
      <c r="K16" s="37"/>
      <c r="L16" s="37" t="str">
        <f>IFERROR(VLOOKUP(D16,DB!A:I,9,0),"")</f>
        <v/>
      </c>
    </row>
    <row r="17" spans="1:12">
      <c r="A17" s="37"/>
      <c r="B17" s="37"/>
      <c r="C17" s="37"/>
      <c r="D17" s="37"/>
      <c r="E17" s="37"/>
      <c r="F17" s="38"/>
      <c r="G17" s="131">
        <f t="shared" ca="1" si="3"/>
        <v>45998.42975023148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45998.42975023148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45998.42975023148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45998.42975023148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45998.42975023148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45998.42975023148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45998.42975023148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45998.42975023148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45998.42975023148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45998.42975023148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45998.42975023148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45998.42975023148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45998.42975023148</v>
      </c>
      <c r="H29" s="38"/>
      <c r="I29" s="37" t="str">
        <f>IFERROR(VLOOKUP(D29,DB!A:F,6,0),"")</f>
        <v/>
      </c>
      <c r="J29" s="37" t="str">
        <f>IFERROR(VLOOKUP(D29,DB!A:G,7,0),"")</f>
        <v/>
      </c>
      <c r="K29" s="37"/>
      <c r="L29" s="37" t="str">
        <f>IFERROR(VLOOKUP(D29,DB!A:I,9,0),"")</f>
        <v/>
      </c>
    </row>
    <row r="30" spans="1:12">
      <c r="A30" s="146"/>
      <c r="B30" s="146" t="str">
        <f>IFERROR(VLOOKUP(D30,DB!A:K,11,0),"")</f>
        <v/>
      </c>
      <c r="C30" s="146"/>
      <c r="D30" s="146"/>
      <c r="E30" s="146"/>
      <c r="F30" s="147"/>
      <c r="G30" s="148">
        <f t="shared" ca="1" si="3"/>
        <v>45998.42975023148</v>
      </c>
      <c r="H30" s="147"/>
      <c r="I30" s="146" t="str">
        <f>IFERROR(VLOOKUP(D30,DB!A:F,6,0),"")</f>
        <v/>
      </c>
      <c r="J30" s="146" t="str">
        <f>IFERROR(VLOOKUP(D30,DB!A:G,7,0),"")</f>
        <v/>
      </c>
      <c r="K30" s="146"/>
      <c r="L30" s="146"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3</v>
      </c>
      <c r="D2" s="115" t="s">
        <v>39094</v>
      </c>
      <c r="E2" s="138" t="s">
        <v>39106</v>
      </c>
      <c r="F2" s="117">
        <v>45998.368159722224</v>
      </c>
      <c r="G2" s="72">
        <f t="shared" ref="G2:G35" ca="1" si="0">IFERROR(NOW()-F2,"-")</f>
        <v>6.1590509256348014E-2</v>
      </c>
      <c r="H2" s="117">
        <v>45998.358993055554</v>
      </c>
      <c r="I2" s="115" t="str">
        <f>IFERROR(VLOOKUP(D2,DB!A:F,6,0),"")</f>
        <v>SCECO-Rental-Genset</v>
      </c>
      <c r="J2" s="115" t="str">
        <f>IFERROR(VLOOKUP(D2,DB!A:G,7,0),"")</f>
        <v>In progress</v>
      </c>
      <c r="K2" s="118" t="s">
        <v>39148</v>
      </c>
      <c r="L2" s="133" t="str">
        <f>IFERROR(VLOOKUP(D2,DB!A:I,9,0),"")</f>
        <v>Latis</v>
      </c>
    </row>
    <row r="3" spans="1:16382" ht="31.5" customHeight="1">
      <c r="A3" s="114"/>
      <c r="B3" s="115" t="str">
        <f>IFERROR(VLOOKUP(D3,DB!A:K,11,0),"")</f>
        <v/>
      </c>
      <c r="C3" s="116"/>
      <c r="D3" s="115"/>
      <c r="E3" s="138"/>
      <c r="F3" s="117"/>
      <c r="G3" s="72">
        <f t="shared" ca="1" si="0"/>
        <v>45998.42975023148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45998.42975023148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45998.42975023148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45998.42975023148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45998.42975023148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45998.42975023148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45998.42975023148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45998.42975023148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45998.42975023148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45998.42975023148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45998.42975023148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45998.42975023148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45998.42975023148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45998.42975023148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45998.42975023148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45998.42975023148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45998.42975023148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45998.42975023148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45998.42975023148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45998.42975023148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45998.42975023148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45998.42975023148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45998.42975023148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45998.42975023148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45998.42975023148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45998.42975023148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45998.42975023148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45998.42975023148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45998.42975023148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45998.42975023148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45998.42975023148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45998.42975023148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45998.42975023148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45998.42975023148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45998.42975023148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45998.42975023148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45998.42975023148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45998.42975023148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45998.42975023148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45998.42975023148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45998.42975023148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45998.42975023148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45998.42975023148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45998.42975023148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45998.42975023148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45998.42975023148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45998.42975023148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45998.42975023148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45998.42975023148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45998.42975023148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45998.42975023148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45998.42975023148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45998.42975023148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45998.42975023148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45998.42975023148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45998.42975023148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45998.42975023148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45998.42975023148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45998.42975023148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45998.42975023148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45998.42975023148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45998.42975023148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45998.42975023148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45998.42975023148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45998.42975023148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45998.42975023148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45998.42975023148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45998.42975023148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45998.42975023148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45998.42975023148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45998.42975023148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45998.42975023148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45998.42975023148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45998.42975023148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45998.42975023148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45998.42975023148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45998.42975023148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45998.42975023148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45998.42975023148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45998.42975023148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45998.42975023148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45998.42975023148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45998.42975023148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45998.42975023148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45998.42975023148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45998.42975023148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45998.42975023148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45998.42975023148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45998.42975023148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45998.42975023148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45998.42975023148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45998.42975023148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45998.42975023148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45998.42975023148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45998.42975023148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45998.42975023148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45998.42975023148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45998.42975023148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45998.42975023148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45998.42975023148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45998.42975023148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45998.42975023148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45998.42975023148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45998.42975023148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45998.42975023148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45998.42975023148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45998.42975023148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45998.42975023148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45998.42975023148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45998.42975023148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45998.42975023148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45998.42975023148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45998.42975023148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45998.42975023148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45998.42975023148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45998.42975023148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45998.42975023148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45998.42975023148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45998.42975023148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45998.42975023148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45998.42975023148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45998.42975023148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45998.42975023148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45998.42975023148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45998.42975023148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45998.42975023148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45998.42975023148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45998.42975023148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45998.42975023148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45998.42975023148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45998.42975023148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45998.42975023148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45998.42975023148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45998.42975023148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45998.42975023148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45998.42975023148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45998.42975023148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45998.42975023148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45998.42975023148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45998.42975023148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45998.42975023148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45998.42975023148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45998.42975023148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45998.42975023148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45998.42975023148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45998.42975023148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45998.42975023148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45998.42975023148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45998.42975023148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45998.42975023148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45998.42975023148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45998.42975023148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45998.42975023148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45998.42975023148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45998.42975023148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45998.42975023148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45998.42975023148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45998.42975023148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45998.42975023148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45998.42975023148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45998.42975023148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45998.42975023148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45998.42975023148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45998.42975023148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45998.42975023148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45998.42975023148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45998.42975023148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45998.42975023148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45998.42975023148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45998.42975023148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45998.42975023148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45998.42975023148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45998.42975023148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45998.42975023148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45998.42975023148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45998.42975023148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45998.42975023148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45998.42975023148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45998.42975023148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45998.42975023148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45998.42975023148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45998.42975023148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45998.42975023148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45998.42975023148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45998.42975023148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45998.42975023148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45998.42975023148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45998.42975023148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45998.42975023148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45998.42975023148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45998.42975023148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45998.42975023148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45998.42975023148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45998.42975023148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45998.42975023148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45998.42975023148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45998.42975023148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45998.42975023148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45998.42975023148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45998.42975023148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45998.42975023148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45998.42975023148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45998.42975023148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45998.42975023148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45998.42975023148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45998.42975023148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45998.42975023148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45998.42975023148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45998.42975023148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45998.42975023148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45998.42975023148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45998.42975023148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45998.42975023148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45998.42975023148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45998.42975023148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45998.42975023148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45998.42975023148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45998.42975023148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45998.42975023148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45998.42975023148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45998.42975023148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45998.42975023148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45998.42975023148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45998.42975023148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45998.42975023148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45998.42975023148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45998.42975023148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45998.42975023148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45998.42975023148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45998.42975023148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45998.42975023148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45998.42975023148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45998.42975023148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45998.42975023148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45998.42975023148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45998.42975023148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45998.42975023148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45998.42975023148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45998.42975023148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45998.42975023148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45998.42975023148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45998.42975023148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45998.42975023148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45998.42975023148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45998.42975023148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45998.42975023148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45998.42975023148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45998.42975023148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45998.42975023148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45998.42975023148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45998.42975023148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45998.42975023148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45998.42975023148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45998.42975023148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45998.42975023148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45998.42975023148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45998.42975023148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45998.42975023148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45998.42975023148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45998.42975023148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45998.42975023148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45998.42975023148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45998.42975023148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45998.42975023148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45998.42975023148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45998.42975023148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45998.42975023148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45998.42975023148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45998.42975023148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45998.42975023148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45998.42975023148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45998.42975023148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45998.42975023148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45998.42975023148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45998.42975023148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45998.42975023148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45998.42975023148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45998.42975023148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45998.42975023148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45998.42975023148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45998.42975023148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45998.42975023148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45998.42975023148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45998.42975023148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45998.42975023148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45998.42975023148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45998.42975023148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45998.42975023148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45998.42975023148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45998.42975023148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45998.42975023148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45998.42975023148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45998.42975023148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45998.42975023148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45998.42975023148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45998.42975023148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45998.42975023148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45998.42975023148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45998.42975023148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45998.42975023148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45998.42975023148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45998.42975023148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45998.42975023148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45998.42975023148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45998.42975023148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45998.42975023148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45998.42975023148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45998.42975023148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45998.42975023148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45998.42975023148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45998.42975023148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45998.42975023148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45998.42975023148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45998.42975023148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45998.42975023148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45998.42975023148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45998.42975023148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45998.42975023148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45998.42975023148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45998.42975023148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45998.42975023148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45998.42975023148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45998.42975023148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45998.42975023148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45998.42975023148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45998.42975023148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45998.42975023148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45998.42975023148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45998.42975023148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45998.42975023148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45998.42975023148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45998.42975023148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45998.42975023148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45998.42975023148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45998.42975023148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45998.42975023148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45998.42975023148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45998.42975023148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45998.42975023148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45998.42975023148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45998.42975023148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45998.42975023148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45998.42975023148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45998.42975023148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45998.42975023148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45998.42975023148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45998.42975023148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45998.42975023148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45998.42975023148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45998.42975023148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45998.42975023148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45998.42975023148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45998.42975023148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45998.42975023148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45998.42975023148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45998.42975023148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45998.42975023148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45998.42975023148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45998.42975023148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45998.42975023148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45998.42975023148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45998.42975023148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45998.42975023148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45998.42975023148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45998.42975023148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45998.42975023148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45998.42975023148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45998.42975023148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45998.42975023148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45998.42975023148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45998.42975023148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45998.42975023148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45998.42975023148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45998.42975023148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45998.42975023148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45998.42975023148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45998.42975023148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45998.42975023148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45998.42975023148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45998.42975023148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45998.42975023148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45998.42975023148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45998.42975023148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45998.42975023148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45998.42975023148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45998.42975023148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45998.42975023148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45998.42975023148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45998.42975023148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45998.42975023148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45998.42975023148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45998.42975023148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45998.42975023148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45998.42975023148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45998.42975023148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45998.42975023148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45998.42975023148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45998.42975023148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45998.42975023148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2025-12-07T07:20:43Z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