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217" documentId="120_S{2AC9BD13-BADA-5192-A53E-5A8FF88502F6}" xr6:coauthVersionLast="47" xr6:coauthVersionMax="47" xr10:uidLastSave="{877A0E0D-385B-47FF-9B36-76A74C951383}"/>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<sst xmlns="http://schemas.openxmlformats.org/spreadsheetml/2006/main" count="180291" uniqueCount="39132">
  <si>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</si>
  <si>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</si>
  <si>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</si>
  <si>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</si>
  <si>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</si>
  <si>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</si>
  <si>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</si>
  <si>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</si>
  <si>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</si>
  <si>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</si>
  <si>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</si>
  <si>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</si>
  <si>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</si>
  <si>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</si>
  <si>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</si>
  <si>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</si>
  <si>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</si>
  <si>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</si>
  <si>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</si>
  <si>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</si>
  <si>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</si>
  <si>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</si>
  <si>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</si>
  <si>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</si>
  <si>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</si>
  <si>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</si>
  <si>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</si>
  <si>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</si>
  <si>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</si>
  <si>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</si>
  <si>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</si>
  <si>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</si>
  <si>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</si>
  <si>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</si>
  <si>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</si>
  <si>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</si>
  <si>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</si>
  <si>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</si>
  <si>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</si>
  <si>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</si>
  <si>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</si>
  <si>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</si>
  <si>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</si>
  <si>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</si>
  <si>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</si>
  <si>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</si>
  <si>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</si>
  <si>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</si>
  <si>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</si>
  <si>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</si>
  <si>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</si>
  <si>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</si>
  <si>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</si>
  <si>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</si>
  <si>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</si>
  <si>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</si>
  <si>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</si>
  <si>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</si>
  <si>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</si>
  <si>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</si>
  <si>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</si>
  <si>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</si>
  <si>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</si>
  <si>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</si>
  <si>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</si>
  <si>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</si>
  <si>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</si>
  <si>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</si>
  <si>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</si>
  <si>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</si>
  <si>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</si>
  <si>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</si>
  <si>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</si>
  <si>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</si>
  <si>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</si>
  <si>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</si>
  <si>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</si>
  <si>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</si>
  <si>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</si>
  <si>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</si>
  <si>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</si>
  <si>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</si>
  <si>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</si>
  <si>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</si>
  <si>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</si>
  <si>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</si>
  <si>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</si>
  <si>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</si>
  <si>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</si>
  <si>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</si>
  <si>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</si>
  <si>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</si>
  <si>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</si>
  <si>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</si>
  <si>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</si>
  <si>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</si>
  <si>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</si>
  <si>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</si>
  <si>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</si>
  <si>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</si>
  <si>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</si>
  <si>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</si>
  <si>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</si>
  <si>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</si>
  <si>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</si>
  <si>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</si>
  <si>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</si>
  <si>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</si>
  <si>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</si>
  <si>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</si>
  <si>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</si>
  <si>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</si>
  <si>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</si>
  <si>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</si>
  <si>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</si>
  <si>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</si>
  <si>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</si>
  <si>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</si>
  <si>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</si>
  <si>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</si>
  <si>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</si>
  <si>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</si>
  <si>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</si>
  <si>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</si>
  <si>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</si>
  <si>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</si>
  <si>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</si>
  <si>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</si>
  <si>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</si>
  <si>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</si>
  <si>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</si>
  <si>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</si>
  <si>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</si>
  <si>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</si>
  <si>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</si>
  <si>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</si>
  <si>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</si>
  <si>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</si>
  <si>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</si>
  <si>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</si>
  <si>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</si>
  <si>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</si>
  <si>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</si>
  <si>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</si>
  <si>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</si>
  <si>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</si>
  <si>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</si>
  <si>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</si>
  <si>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</si>
  <si>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</si>
  <si>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</si>
  <si>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</si>
  <si>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</si>
  <si>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</si>
  <si>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</si>
  <si>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</si>
  <si>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</si>
  <si>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</si>
  <si>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</si>
  <si>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</si>
  <si>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</si>
  <si>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</si>
  <si>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</si>
  <si>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</si>
  <si>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</si>
  <si>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</si>
  <si>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</si>
  <si>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</si>
  <si>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</si>
  <si>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</si>
  <si>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</si>
  <si>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</si>
  <si>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</si>
  <si>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</si>
  <si>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</si>
  <si>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</si>
  <si>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</si>
  <si>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</si>
  <si>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</si>
  <si>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</si>
  <si>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</si>
  <si>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</si>
  <si>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</si>
  <si>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</si>
  <si>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</si>
  <si>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</si>
  <si>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</si>
  <si>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</si>
  <si>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</si>
  <si>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</si>
  <si>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</si>
  <si>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</si>
  <si>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</si>
  <si>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</si>
  <si>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</si>
  <si>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</si>
  <si>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</si>
  <si>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</si>
  <si>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</si>
  <si>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</si>
  <si>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</si>
  <si>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</si>
  <si>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</si>
  <si>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</si>
  <si>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</si>
  <si>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</si>
  <si>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</si>
  <si>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</si>
  <si>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</si>
  <si>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</si>
  <si>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</si>
  <si>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</si>
  <si>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</si>
  <si>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</si>
  <si>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</si>
  <si>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</si>
  <si>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</si>
  <si>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</si>
  <si>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</si>
  <si>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</si>
  <si>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</si>
  <si>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</si>
  <si>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</si>
  <si>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</si>
  <si>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</si>
  <si>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</si>
  <si>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</si>
  <si>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</si>
  <si>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</si>
  <si>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</si>
  <si>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</si>
  <si>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</si>
  <si>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</si>
  <si>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</si>
  <si>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</si>
  <si>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</si>
  <si>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</si>
  <si>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</si>
  <si>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</si>
  <si>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</si>
  <si>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</si>
  <si>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</si>
  <si>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</si>
  <si>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</si>
  <si>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</si>
  <si>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</si>
  <si>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</si>
  <si>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</si>
  <si>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</si>
  <si>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</si>
  <si>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</si>
  <si>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</si>
  <si>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</si>
  <si>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</si>
  <si>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</si>
  <si>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</si>
  <si>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</si>
  <si>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</si>
  <si>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</si>
  <si>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</si>
  <si>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</si>
  <si>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</si>
  <si>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</si>
  <si>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</si>
  <si>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</si>
  <si>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</si>
  <si>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</si>
  <si>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</si>
  <si>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</si>
  <si>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</si>
  <si>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</si>
  <si>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</si>
  <si>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</si>
  <si>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</si>
  <si>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</si>
  <si>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</si>
  <si>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</si>
  <si>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</si>
  <si>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</si>
  <si>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</si>
  <si>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</si>
  <si>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</si>
  <si>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</si>
  <si>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</si>
  <si>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</si>
  <si>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</si>
  <si>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</si>
  <si>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</si>
  <si>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</si>
  <si>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</si>
  <si>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</si>
  <si>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</si>
  <si>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</si>
  <si>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</si>
  <si>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</si>
  <si>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</si>
  <si>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</si>
  <si>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</si>
  <si>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</si>
  <si>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</si>
  <si>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</si>
  <si>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</si>
  <si>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</si>
  <si>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</si>
  <si>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</si>
  <si>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</si>
  <si>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</si>
  <si>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</si>
  <si>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</si>
  <si>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</si>
  <si>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</si>
  <si>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</si>
  <si>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</si>
  <si>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</si>
  <si>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</si>
  <si>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</si>
  <si>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</si>
  <si>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</si>
  <si>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</si>
  <si>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</si>
  <si>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</si>
  <si>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</si>
  <si>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</si>
  <si>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</si>
  <si>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</si>
  <si>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</si>
  <si>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</si>
  <si>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</si>
  <si>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</si>
  <si>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</si>
  <si>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</si>
  <si>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</si>
  <si>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</si>
  <si>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</si>
  <si>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</si>
  <si>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</si>
  <si>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</si>
  <si>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</si>
  <si>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</si>
  <si>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</si>
  <si>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</si>
  <si>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</si>
  <si>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</si>
  <si>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</si>
  <si>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</si>
  <si>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</si>
  <si>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</si>
  <si>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</si>
  <si>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</si>
  <si>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</si>
  <si>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</si>
  <si>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</si>
  <si>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</si>
  <si>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</si>
  <si>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</si>
  <si>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</si>
  <si>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</si>
  <si>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</si>
  <si>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</si>
  <si>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</si>
  <si>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</si>
  <si>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</si>
  <si>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</si>
  <si>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</si>
  <si>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</si>
  <si>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</si>
  <si>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</si>
  <si>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</si>
  <si>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</si>
  <si>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</si>
  <si>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</si>
  <si>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</si>
  <si>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</si>
  <si>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</si>
  <si>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</si>
  <si>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</si>
  <si>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</si>
  <si>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</si>
  <si>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</si>
  <si>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</si>
  <si>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</si>
  <si>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</si>
  <si>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</si>
  <si>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</si>
  <si>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</si>
  <si>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</si>
  <si>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</si>
  <si>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</si>
  <si>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</si>
  <si>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</si>
  <si>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</si>
  <si>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</si>
  <si>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</si>
  <si>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</si>
  <si>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</si>
  <si>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</si>
  <si>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</si>
  <si>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</si>
  <si>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</si>
  <si>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</si>
  <si>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</si>
  <si>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</si>
  <si>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</si>
  <si>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</si>
  <si>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</si>
  <si>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</si>
  <si>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</si>
  <si>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</si>
  <si>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</si>
  <si>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</si>
  <si>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</si>
  <si>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</si>
  <si>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</si>
  <si>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</si>
  <si>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</si>
  <si>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</si>
  <si>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</si>
  <si>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</si>
  <si>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</si>
  <si>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</si>
  <si>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</si>
  <si>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</si>
  <si>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</si>
  <si>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</si>
  <si>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</si>
  <si>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</si>
  <si>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</si>
  <si>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</si>
  <si>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</si>
  <si>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</si>
  <si>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</si>
  <si>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</si>
  <si>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</si>
  <si>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</si>
  <si>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</si>
  <si>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</si>
  <si>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</si>
  <si>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</si>
  <si>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</si>
  <si>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</si>
  <si>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</si>
  <si>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</si>
  <si>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</si>
  <si>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</si>
  <si>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</si>
  <si>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</si>
  <si>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</si>
  <si>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</si>
  <si>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</si>
  <si>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</si>
  <si>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</si>
  <si>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</si>
  <si>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</si>
  <si>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</si>
  <si>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</si>
  <si>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</si>
  <si>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</si>
  <si>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</si>
  <si>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</si>
  <si>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</si>
  <si>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</si>
  <si>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</si>
  <si>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</si>
  <si>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</si>
  <si>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</si>
  <si>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</si>
  <si>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</si>
  <si>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</si>
  <si>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</si>
  <si>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</si>
  <si>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</si>
  <si>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</si>
  <si>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</si>
  <si>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</si>
  <si>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</si>
  <si>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</si>
  <si>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</si>
  <si>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</si>
  <si>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</si>
  <si>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</si>
  <si>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</si>
  <si>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</si>
  <si>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</si>
  <si>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</si>
  <si>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</si>
  <si>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</si>
  <si>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</si>
  <si>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</si>
  <si>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</si>
  <si>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</si>
  <si>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</si>
  <si>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</si>
  <si>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</si>
  <si>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</si>
  <si>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</si>
  <si>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</si>
  <si>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</si>
  <si>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</si>
  <si>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</si>
  <si>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</si>
  <si>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</si>
  <si>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</si>
  <si>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</si>
  <si>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</si>
  <si>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</si>
  <si>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</si>
  <si>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</si>
  <si>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</si>
  <si>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</si>
  <si>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</si>
  <si>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</si>
  <si>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</si>
  <si>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</si>
  <si>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</si>
  <si>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</si>
  <si>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</si>
  <si>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</si>
  <si>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</si>
  <si>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</si>
  <si>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</si>
  <si>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</si>
  <si>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</si>
  <si>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</si>
  <si>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</si>
  <si>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</si>
  <si>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</si>
  <si>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</si>
  <si>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</si>
  <si>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</si>
  <si>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</si>
  <si>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</si>
  <si>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</si>
  <si>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</si>
  <si>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</si>
  <si>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</si>
  <si>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</si>
  <si>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</si>
  <si>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</si>
  <si>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</si>
  <si>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</si>
  <si>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</si>
  <si>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</si>
  <si>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</si>
  <si>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</si>
  <si>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</si>
  <si>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</si>
  <si>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</si>
  <si>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</si>
  <si>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</si>
  <si>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</si>
  <si>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</si>
  <si>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</si>
  <si>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</si>
  <si>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</si>
  <si>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</si>
  <si>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</si>
  <si>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</si>
  <si>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</si>
  <si>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</si>
  <si>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</si>
  <si>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</si>
  <si>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</si>
  <si>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</si>
  <si>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</si>
  <si>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</si>
  <si>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</si>
  <si>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</si>
  <si>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</si>
  <si>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</si>
  <si>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</si>
  <si>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</si>
  <si>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</si>
  <si>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</si>
  <si>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</si>
  <si>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</si>
  <si>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</si>
  <si>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</si>
  <si>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</si>
  <si>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</si>
  <si>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</si>
  <si>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</si>
  <si>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</si>
  <si>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</si>
  <si>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</si>
  <si>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</si>
  <si>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</si>
  <si>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</si>
  <si>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</si>
  <si>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</si>
  <si>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</si>
  <si>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</si>
  <si>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</si>
  <si>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</si>
  <si>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</si>
  <si>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</si>
  <si>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</si>
  <si>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</si>
  <si>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</si>
  <si>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</si>
  <si>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</si>
  <si>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</si>
  <si>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</si>
  <si>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</si>
  <si>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</si>
  <si>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</si>
  <si>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</si>
  <si>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</si>
  <si>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</si>
  <si>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</si>
  <si>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</si>
  <si>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</si>
  <si>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</si>
  <si>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</si>
  <si>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</si>
  <si>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</si>
  <si>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</si>
  <si>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</si>
  <si>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</si>
  <si>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</si>
  <si>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</si>
  <si>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</si>
  <si>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</si>
  <si>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</si>
  <si>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</si>
  <si>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</si>
  <si>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</si>
  <si>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</si>
  <si>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</si>
  <si>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</si>
  <si>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</si>
  <si>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</si>
  <si>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</si>
  <si>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</si>
  <si>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</si>
  <si>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</si>
  <si>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</si>
  <si>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</si>
  <si>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</si>
  <si>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</si>
  <si>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</si>
  <si>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</si>
  <si>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</si>
  <si>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</si>
  <si>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</si>
  <si>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</si>
  <si>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</si>
  <si>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</si>
  <si>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</si>
  <si>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</si>
  <si>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</si>
  <si>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</si>
  <si>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</si>
  <si>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</si>
  <si>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</si>
  <si>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</si>
  <si>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</si>
  <si>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</si>
  <si>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</si>
  <si>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</si>
  <si>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</si>
  <si>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</si>
  <si>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</si>
  <si>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</si>
  <si>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</si>
  <si>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</si>
  <si>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</si>
  <si>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</si>
  <si>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</si>
  <si>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</si>
  <si>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</si>
  <si>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</si>
  <si>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</si>
  <si>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</si>
  <si>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</si>
  <si>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</si>
  <si>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</si>
  <si>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</si>
  <si>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</si>
  <si>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</si>
  <si>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</si>
  <si>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</si>
  <si>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</si>
  <si>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</si>
  <si>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</si>
  <si>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</si>
  <si>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</si>
  <si>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</si>
  <si>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</si>
  <si>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</si>
  <si>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</si>
  <si>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</si>
  <si>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</si>
  <si>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</si>
  <si>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</si>
  <si>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</si>
  <si>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</si>
  <si>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</si>
  <si>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</si>
  <si>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</si>
  <si>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</si>
  <si>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</si>
  <si>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</si>
  <si>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</si>
  <si>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</si>
  <si>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</si>
  <si>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</si>
  <si>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</si>
  <si>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</si>
  <si>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</si>
  <si>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</si>
  <si>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</si>
  <si>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</si>
  <si>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</si>
  <si>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</si>
  <si>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</si>
  <si>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</si>
  <si>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</si>
  <si>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</si>
  <si>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</si>
  <si>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</si>
  <si>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</si>
  <si>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</si>
  <si>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</si>
  <si>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</si>
  <si>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</si>
  <si>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</si>
  <si>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</si>
  <si>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</si>
  <si>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</si>
  <si>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</si>
  <si>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</si>
  <si>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</si>
  <si>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</si>
  <si>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</si>
  <si>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</si>
  <si>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</si>
  <si>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</si>
  <si>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</si>
  <si>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</si>
  <si>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</si>
  <si>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</si>
  <si>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</si>
  <si>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</si>
  <si>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</si>
  <si>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</si>
  <si>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</si>
  <si>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</si>
  <si>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</si>
  <si>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</si>
  <si>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</si>
  <si>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</si>
  <si>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</si>
  <si>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</si>
  <si>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</si>
  <si>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</si>
  <si>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</si>
  <si>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</si>
  <si>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</si>
  <si>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</si>
  <si>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</si>
  <si>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</si>
  <si>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</si>
  <si>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</si>
  <si>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</si>
  <si>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</si>
  <si>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</si>
  <si>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</si>
  <si>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</si>
  <si>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</si>
  <si>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</si>
  <si>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</si>
  <si>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</si>
  <si>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</si>
  <si>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</si>
  <si>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</si>
  <si>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</si>
  <si>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</si>
  <si>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</si>
  <si>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</si>
  <si>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</si>
  <si>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</si>
  <si>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</si>
  <si>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</si>
  <si>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</si>
  <si>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</si>
  <si>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</si>
  <si>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</si>
  <si>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</si>
  <si>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</si>
  <si>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</si>
  <si>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</si>
  <si>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</si>
  <si>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</si>
  <si>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</si>
  <si>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</si>
  <si>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</si>
  <si>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</si>
  <si>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</si>
  <si>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</si>
  <si>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</si>
  <si>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</si>
  <si>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</si>
  <si>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</si>
  <si>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</si>
  <si>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</si>
  <si>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</si>
  <si>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</si>
  <si>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</si>
  <si>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</si>
  <si>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</si>
  <si>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</si>
  <si>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</si>
  <si>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</si>
  <si>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</si>
  <si>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</si>
  <si>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</si>
  <si>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</si>
  <si>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</si>
  <si>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</si>
  <si>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</si>
  <si>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</si>
  <si>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</si>
  <si>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</si>
  <si>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</si>
  <si>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</si>
  <si>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</si>
  <si>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</si>
  <si>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</si>
  <si>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</si>
  <si>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</si>
  <si>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</si>
  <si>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</si>
  <si>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</si>
  <si>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</si>
  <si>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</si>
  <si>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</si>
  <si>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</si>
  <si>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</si>
  <si>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</si>
  <si>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</si>
  <si>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</si>
  <si>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</si>
  <si>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</si>
  <si>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</si>
  <si>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</si>
  <si>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</si>
  <si>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</si>
  <si>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</si>
  <si>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</si>
  <si>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</si>
  <si>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</si>
  <si>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</si>
  <si>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</si>
  <si>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</si>
  <si>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</si>
  <si>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</si>
  <si>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</si>
  <si>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</si>
  <si>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</si>
  <si>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</si>
  <si>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</si>
  <si>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</si>
  <si>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</si>
  <si>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</si>
  <si>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</si>
  <si>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</si>
  <si>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</si>
  <si>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</si>
  <si>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</si>
  <si>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</si>
  <si>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</si>
  <si>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</si>
  <si>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</si>
  <si>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</si>
  <si>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</si>
  <si>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</si>
  <si>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</si>
  <si>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</si>
  <si>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</si>
  <si>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</si>
  <si>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</si>
  <si>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</si>
  <si>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</si>
  <si>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</si>
  <si>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</si>
  <si>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</si>
  <si>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</si>
  <si>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</si>
  <si>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</si>
  <si>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</si>
  <si>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</si>
  <si>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</si>
  <si>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</si>
  <si>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</si>
  <si>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</si>
  <si>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</si>
  <si>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</si>
  <si>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</si>
  <si>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</si>
  <si>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</si>
  <si>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</si>
  <si>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</si>
  <si>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</si>
  <si>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</si>
  <si>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</si>
  <si>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</si>
  <si>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</si>
  <si>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</si>
  <si>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</si>
  <si>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</si>
  <si>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</si>
  <si>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</si>
  <si>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</si>
  <si>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</si>
  <si>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</si>
  <si>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</si>
  <si>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</si>
  <si>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</si>
  <si>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</si>
  <si>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</si>
  <si>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</si>
  <si>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</si>
  <si>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</si>
  <si>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</si>
  <si>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</si>
  <si>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</si>
  <si>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</si>
  <si>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</si>
  <si>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</si>
  <si>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</si>
  <si>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</si>
  <si>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</si>
  <si>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</si>
  <si>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</si>
  <si>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</si>
  <si>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</si>
  <si>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</si>
  <si>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</si>
  <si>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</si>
  <si>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</si>
  <si>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</si>
  <si>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</si>
  <si>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</si>
  <si>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</si>
  <si>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</si>
  <si>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</si>
  <si>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</si>
  <si>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</si>
  <si>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</si>
  <si>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</si>
  <si>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</si>
  <si>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</si>
  <si>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</si>
  <si>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</si>
  <si>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</si>
  <si>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</si>
  <si>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</si>
  <si>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</si>
  <si>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</si>
  <si>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</si>
  <si>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</si>
  <si>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</si>
  <si>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</si>
  <si>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</si>
  <si>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</si>
  <si>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</si>
  <si>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</si>
  <si>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</si>
  <si>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</si>
  <si>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</si>
  <si>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</si>
  <si>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</si>
  <si>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</si>
  <si>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</si>
  <si>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</si>
  <si>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</si>
  <si>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</si>
  <si>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</si>
  <si>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</si>
  <si>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</si>
  <si>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</si>
  <si>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</si>
  <si>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</si>
  <si>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</si>
  <si>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</si>
  <si>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</si>
  <si>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</si>
  <si>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</si>
  <si>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</si>
  <si>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</si>
  <si>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</si>
  <si>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</si>
  <si>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</si>
  <si>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</si>
  <si>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</si>
  <si>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</si>
  <si>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</si>
  <si>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</si>
  <si>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</si>
  <si>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</si>
  <si>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</si>
  <si>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</si>
  <si>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</si>
  <si>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</si>
  <si>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</si>
  <si>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</si>
  <si>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</si>
  <si>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</si>
  <si>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</si>
  <si>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</si>
  <si>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</si>
  <si>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</si>
  <si>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</si>
  <si>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</si>
  <si>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</si>
  <si>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</si>
  <si>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</si>
  <si>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</si>
  <si>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</si>
  <si>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</si>
  <si>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</si>
  <si>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</si>
  <si>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</si>
  <si>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</si>
  <si>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</si>
  <si>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</si>
  <si>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</si>
  <si>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</si>
  <si>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</si>
  <si>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</si>
  <si>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</si>
  <si>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</si>
  <si>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</si>
  <si>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</si>
  <si>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</si>
  <si>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</si>
  <si>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</si>
  <si>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</si>
  <si>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</si>
  <si>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</si>
  <si>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</si>
  <si>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</si>
  <si>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</si>
  <si>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</si>
  <si>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</si>
  <si>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</si>
  <si>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</si>
  <si>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</si>
  <si>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</si>
  <si>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</si>
  <si>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</si>
  <si>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</si>
  <si>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</si>
  <si>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</si>
  <si>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</si>
  <si>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</si>
  <si>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</si>
  <si>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</si>
  <si>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</si>
  <si>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</si>
  <si>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</si>
  <si>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</si>
  <si>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</si>
  <si>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</si>
  <si>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</si>
  <si>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</si>
  <si>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</si>
  <si>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</si>
  <si>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</si>
  <si>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</si>
  <si>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</si>
  <si>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</si>
  <si>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</si>
  <si>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</si>
  <si>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</si>
  <si>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</si>
  <si>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</si>
  <si>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</si>
  <si>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</si>
  <si>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</si>
  <si>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</si>
  <si>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</si>
  <si>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</si>
  <si>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</si>
  <si>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</si>
  <si>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</si>
  <si>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</si>
  <si>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</si>
  <si>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</si>
  <si>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</si>
  <si>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</si>
  <si>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</si>
  <si>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</si>
  <si>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</si>
  <si>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</si>
  <si>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</si>
  <si>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</si>
  <si>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</si>
  <si>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</si>
  <si>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</si>
  <si>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</si>
  <si>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</si>
  <si>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</si>
  <si>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</si>
  <si>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</si>
  <si>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</si>
  <si>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</si>
  <si>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</si>
  <si>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</si>
  <si>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</si>
  <si>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</si>
  <si>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</si>
  <si>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</si>
  <si>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</si>
  <si>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</si>
  <si>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</si>
  <si>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</si>
  <si>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</si>
  <si>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</si>
  <si>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</si>
  <si>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</si>
  <si>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</si>
  <si>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</si>
  <si>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</si>
  <si>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</si>
  <si>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</si>
  <si>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</si>
  <si>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</si>
  <si>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</si>
  <si>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</si>
  <si>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</si>
  <si>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</si>
  <si>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</si>
  <si>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</si>
  <si>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</si>
  <si>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</si>
  <si>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</si>
  <si>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</si>
  <si>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</si>
  <si>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</si>
  <si>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</si>
  <si>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</si>
  <si>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</si>
  <si>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</si>
  <si>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</si>
  <si>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</si>
  <si>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</si>
  <si>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</si>
  <si>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</si>
  <si>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</si>
  <si>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</si>
  <si>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</si>
  <si>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</si>
  <si>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</si>
  <si>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</si>
  <si>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</si>
  <si>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</si>
  <si>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</si>
  <si>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</si>
  <si>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</si>
  <si>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</si>
  <si>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</si>
  <si>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</si>
  <si>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</si>
  <si>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</si>
  <si>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</si>
  <si>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</si>
  <si>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</si>
  <si>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</si>
  <si>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</si>
  <si>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</si>
  <si>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</si>
  <si>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</si>
  <si>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</si>
  <si>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</si>
  <si>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</si>
  <si>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</si>
  <si>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</si>
  <si>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</si>
  <si>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</si>
  <si>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</si>
  <si>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</si>
  <si>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</si>
  <si>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</si>
  <si>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</si>
  <si>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</si>
  <si>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</si>
  <si>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</si>
  <si>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</si>
  <si>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</si>
  <si>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</si>
  <si>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</si>
  <si>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</si>
  <si>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</si>
  <si>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</si>
  <si>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</si>
  <si>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</si>
  <si>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</si>
  <si>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</si>
  <si>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</si>
  <si>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</si>
  <si>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</si>
  <si>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</si>
  <si>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</si>
  <si>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</si>
  <si>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</si>
  <si>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</si>
  <si>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</si>
  <si>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</si>
  <si>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</si>
  <si>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</si>
  <si>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</si>
  <si>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</si>
  <si>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</si>
  <si>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</si>
  <si>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</si>
  <si>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</si>
  <si>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</si>
  <si>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</si>
  <si>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</si>
  <si>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</si>
  <si>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</si>
  <si>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</si>
  <si>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</si>
  <si>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</si>
  <si>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</si>
  <si>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</si>
  <si>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</si>
  <si>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</si>
  <si>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</si>
  <si>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</si>
  <si>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</si>
  <si>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</si>
  <si>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</si>
  <si>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</si>
  <si>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</si>
  <si>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</si>
  <si>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</si>
  <si>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</si>
  <si>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</si>
  <si>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</si>
  <si>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</si>
  <si>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</si>
  <si>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</si>
  <si>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</si>
  <si>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</si>
  <si>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</si>
  <si>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</si>
  <si>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</si>
  <si>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</si>
  <si>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</si>
  <si>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</si>
  <si>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</si>
  <si>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</si>
  <si>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</si>
  <si>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</si>
  <si>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</si>
  <si>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</si>
  <si>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</si>
  <si>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</si>
  <si>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</si>
  <si>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</si>
  <si>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</si>
  <si>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</si>
  <si>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</si>
  <si>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</si>
  <si>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</si>
  <si>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</si>
  <si>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</si>
  <si>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</si>
  <si>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</si>
  <si>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</si>
  <si>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</si>
  <si>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</si>
  <si>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</si>
  <si>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</si>
  <si>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</si>
  <si>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</si>
  <si>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</si>
  <si>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</si>
  <si>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</si>
  <si>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</si>
  <si>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</si>
  <si>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</si>
  <si>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</si>
  <si>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</si>
  <si>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</si>
  <si>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</si>
  <si>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</si>
  <si>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</si>
  <si>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</si>
  <si>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</si>
  <si>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</si>
  <si>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</si>
  <si>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</si>
  <si>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</si>
  <si>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</si>
  <si>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</si>
  <si>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</si>
  <si>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</si>
  <si>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</si>
  <si>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</si>
  <si>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</si>
  <si>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</si>
  <si>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</si>
  <si>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</si>
  <si>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</si>
  <si>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</si>
  <si>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</si>
  <si>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</si>
  <si>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</si>
  <si>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</si>
  <si>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</si>
  <si>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</si>
  <si>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</si>
  <si>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</si>
  <si>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</si>
  <si>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</si>
  <si>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</si>
  <si>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</si>
  <si>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</si>
  <si>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</si>
  <si>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</si>
  <si>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</si>
  <si>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</si>
  <si>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</si>
  <si>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</si>
  <si>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</si>
  <si>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</si>
  <si>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</si>
  <si>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</si>
  <si>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</si>
  <si>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</si>
  <si>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</si>
  <si>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</si>
  <si>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</si>
  <si>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</si>
  <si>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</si>
  <si>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</si>
  <si>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</si>
  <si>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</si>
  <si>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</si>
  <si>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</si>
  <si>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</si>
  <si>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</si>
  <si>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</si>
  <si>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</si>
  <si>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</si>
  <si>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</si>
  <si>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</si>
  <si>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</si>
  <si>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</si>
  <si>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</si>
  <si>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</si>
  <si>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</si>
  <si>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</si>
  <si>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</si>
  <si>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</si>
  <si>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</si>
  <si>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</si>
  <si>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</si>
  <si>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</si>
  <si>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</si>
  <si>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</si>
  <si>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</si>
  <si>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</si>
  <si>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</si>
  <si>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</si>
  <si>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</si>
  <si>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</si>
  <si>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</si>
  <si>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</si>
  <si>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</si>
  <si>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</si>
  <si>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</si>
  <si>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</si>
  <si>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</si>
  <si>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</si>
  <si>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</si>
  <si>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</si>
  <si>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</si>
  <si>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</si>
  <si>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</si>
  <si>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</si>
  <si>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</si>
  <si>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</si>
  <si>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</si>
  <si>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</si>
  <si>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</si>
  <si>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</si>
  <si>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</si>
  <si>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</si>
  <si>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</si>
  <si>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</si>
  <si>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</si>
  <si>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</si>
  <si>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</si>
  <si>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</si>
  <si>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</si>
  <si>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</si>
  <si>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</si>
  <si>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</si>
  <si>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</si>
  <si>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</si>
  <si>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</si>
  <si>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</si>
  <si>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</si>
  <si>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</si>
  <si>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</si>
  <si>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</si>
  <si>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</si>
  <si>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</si>
  <si>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</si>
  <si>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</si>
  <si>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</si>
  <si>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</si>
  <si>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</si>
  <si>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</si>
  <si>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</si>
  <si>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</si>
  <si>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</si>
  <si>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</si>
  <si>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</si>
  <si>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</si>
  <si>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</si>
  <si>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</si>
  <si>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</si>
  <si>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</si>
  <si>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</si>
  <si>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</si>
  <si>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</si>
  <si>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</si>
  <si>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</si>
  <si>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</si>
  <si>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</si>
  <si>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</si>
  <si>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</si>
  <si>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</si>
  <si>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</si>
  <si>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</si>
  <si>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</si>
  <si>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</si>
  <si>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</si>
  <si>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</si>
  <si>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</si>
  <si>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</si>
  <si>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</si>
  <si>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</si>
  <si>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</si>
  <si>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</si>
  <si>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</si>
  <si>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</si>
  <si>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</si>
  <si>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</si>
  <si>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</si>
  <si>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</si>
  <si>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</si>
  <si>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</si>
  <si>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</si>
  <si>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</si>
  <si>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</si>
  <si>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</si>
  <si>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</si>
  <si>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</si>
  <si>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</si>
  <si>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</si>
  <si>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</si>
  <si>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</si>
  <si>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</si>
  <si>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</si>
  <si>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</si>
  <si>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</si>
  <si>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</si>
  <si>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</si>
  <si>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</si>
  <si>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</si>
  <si>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</si>
  <si>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</si>
  <si>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</si>
  <si>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</si>
  <si>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</si>
  <si>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</si>
  <si>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</si>
  <si>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</si>
  <si>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</si>
  <si>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</si>
  <si>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</si>
  <si>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</si>
  <si>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</si>
  <si>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</si>
  <si>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</si>
  <si>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</si>
  <si>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</si>
  <si>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</si>
  <si>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</si>
  <si>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</si>
  <si>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</si>
  <si>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</si>
  <si>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</si>
  <si>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</si>
  <si>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</si>
  <si>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</si>
  <si>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</si>
  <si>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</si>
  <si>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</si>
  <si>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</si>
  <si>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</si>
  <si>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</si>
  <si>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</si>
  <si>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</si>
  <si>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</si>
  <si>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</si>
  <si>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</si>
  <si>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</si>
  <si>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</si>
  <si>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</si>
  <si>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</si>
  <si>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</si>
  <si>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</si>
  <si>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</si>
  <si>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</si>
  <si>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</si>
  <si>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</si>
  <si>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</si>
  <si>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</si>
  <si>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</si>
  <si>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</si>
  <si>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</si>
  <si>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</si>
  <si>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</si>
  <si>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</si>
  <si>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</si>
  <si>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</si>
  <si>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</si>
  <si>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</si>
  <si>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</si>
  <si>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</si>
  <si>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</si>
  <si>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</si>
  <si>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</si>
  <si>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</si>
  <si>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</si>
  <si>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</si>
  <si>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</si>
  <si>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</si>
  <si>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</si>
  <si>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</si>
  <si>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</si>
  <si>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</si>
  <si>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</si>
  <si>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</si>
  <si>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</si>
  <si>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</si>
  <si>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</si>
  <si>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</si>
  <si>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</si>
  <si>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</si>
  <si>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</si>
  <si>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</si>
  <si>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</si>
  <si>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</si>
  <si>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</si>
  <si>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</si>
  <si>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</si>
  <si>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</si>
  <si>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</si>
  <si>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</si>
  <si>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</si>
  <si>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</si>
  <si>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</si>
  <si>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</si>
  <si>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</si>
  <si>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</si>
  <si>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</si>
  <si>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</si>
  <si>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</si>
  <si>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</si>
  <si>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</si>
  <si>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</si>
  <si>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</si>
  <si>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</si>
  <si>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</si>
  <si>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</si>
  <si>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</si>
  <si>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</si>
  <si>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</si>
  <si>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</si>
  <si>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</si>
  <si>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</si>
  <si>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</si>
  <si>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</si>
  <si>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</si>
  <si>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</si>
  <si>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</si>
  <si>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</si>
  <si>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</si>
  <si>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</si>
  <si>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</si>
  <si>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</si>
  <si>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</si>
  <si>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</si>
  <si>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</si>
  <si>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</si>
  <si>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</si>
  <si>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</si>
  <si>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</si>
  <si>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</si>
  <si>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</si>
  <si>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</si>
  <si>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</si>
  <si>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</si>
  <si>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</si>
  <si>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</si>
  <si>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</si>
  <si>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</si>
  <si>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</si>
  <si>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</si>
  <si>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</si>
  <si>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</si>
  <si>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</si>
  <si>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</si>
  <si>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</si>
  <si>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</si>
  <si>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</si>
  <si>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</si>
  <si>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</si>
  <si>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</si>
  <si>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</si>
  <si>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</si>
  <si>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</si>
  <si>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</si>
  <si>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</si>
  <si>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</si>
  <si>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</si>
  <si>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</si>
  <si>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</si>
  <si>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</si>
  <si>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</si>
  <si>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</si>
  <si>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</si>
  <si>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</si>
  <si>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</si>
  <si>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</si>
  <si>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</si>
  <si>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</si>
  <si>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</si>
  <si>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</si>
  <si>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</si>
  <si>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</si>
  <si>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</si>
  <si>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</si>
  <si>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</si>
  <si>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</si>
  <si>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</si>
  <si>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</si>
  <si>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</si>
  <si>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</si>
  <si>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</si>
  <si>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</si>
  <si>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</si>
  <si>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</si>
  <si>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</si>
  <si>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</si>
  <si>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</si>
  <si>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</si>
  <si>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</si>
  <si>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</si>
  <si>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</si>
  <si>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</si>
  <si>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</si>
  <si>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</si>
  <si>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</si>
  <si>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</si>
  <si>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</si>
  <si>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</si>
  <si>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</si>
  <si>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</si>
  <si>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</si>
  <si>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</si>
  <si>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</si>
  <si>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</si>
  <si>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</si>
  <si>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</si>
  <si>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</si>
  <si>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</si>
  <si>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</si>
  <si>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</si>
  <si>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</si>
  <si>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</si>
  <si>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</si>
  <si>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</si>
  <si>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</si>
  <si>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</si>
  <si>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</si>
  <si>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</si>
  <si>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</si>
  <si>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</si>
  <si>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</si>
  <si>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</si>
  <si>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</si>
  <si>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</si>
  <si>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</si>
  <si>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</si>
  <si>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</si>
  <si>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</si>
  <si>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</si>
  <si>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</si>
  <si>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</si>
  <si>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</si>
  <si>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</si>
  <si>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</si>
  <si>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</si>
  <si>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</si>
  <si>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</si>
  <si>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</si>
  <si>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</si>
  <si>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</si>
  <si>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</si>
  <si>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</si>
  <si>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</si>
  <si>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</si>
  <si>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</si>
  <si>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</si>
  <si>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</si>
  <si>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</si>
  <si>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</si>
  <si>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</si>
  <si>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</si>
  <si>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</si>
  <si>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</si>
  <si>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</si>
  <si>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</si>
  <si>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</si>
  <si>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</si>
  <si>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</si>
  <si>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</si>
  <si>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</si>
  <si>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</si>
  <si>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</si>
  <si>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</si>
  <si>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</si>
  <si>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</si>
  <si>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</si>
  <si>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</si>
  <si>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</si>
  <si>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</si>
  <si>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</si>
  <si>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</si>
  <si>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</si>
  <si>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</si>
  <si>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</si>
  <si>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</si>
  <si>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</si>
  <si>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</si>
  <si>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</si>
  <si>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</si>
  <si>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</si>
  <si>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</si>
  <si>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</si>
  <si>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</si>
  <si>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</si>
  <si>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</si>
  <si>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</si>
  <si>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</si>
  <si>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</si>
  <si>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</si>
  <si>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</si>
  <si>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</si>
  <si>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</si>
  <si>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</si>
  <si>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</si>
  <si>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</si>
  <si>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</si>
  <si>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</si>
  <si>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</si>
  <si>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</si>
  <si>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</si>
  <si>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</si>
  <si>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</si>
  <si>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</si>
  <si>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</si>
  <si>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</si>
  <si>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</si>
  <si>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</si>
  <si>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</si>
  <si>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</si>
  <si>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</si>
  <si>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</si>
  <si>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</si>
  <si>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</si>
  <si>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</si>
  <si>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</si>
  <si>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</si>
  <si>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</si>
  <si>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</si>
  <si>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</si>
  <si>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</si>
  <si>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</si>
  <si>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</si>
  <si>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</si>
  <si>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</si>
  <si>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</si>
  <si>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</si>
  <si>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</si>
  <si>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</si>
  <si>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</si>
  <si>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</si>
  <si>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</si>
  <si>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</si>
  <si>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</si>
  <si>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</si>
  <si>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</si>
  <si>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</si>
  <si>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</si>
  <si>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</si>
  <si>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</si>
  <si>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</si>
  <si>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</si>
  <si>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</si>
  <si>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</si>
  <si>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</si>
  <si>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</si>
  <si>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</si>
  <si>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</si>
  <si>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</si>
  <si>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</si>
  <si>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</si>
  <si>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</si>
  <si>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</si>
  <si>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</si>
  <si>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</si>
  <si>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</si>
  <si>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</si>
  <si>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</si>
  <si>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</si>
  <si>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</si>
  <si>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</si>
  <si>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</si>
  <si>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</si>
  <si>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</si>
  <si>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</si>
  <si>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</si>
  <si>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</si>
  <si>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</si>
  <si>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</si>
  <si>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</si>
  <si>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</si>
  <si>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</si>
  <si>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</si>
  <si>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</si>
  <si>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</si>
  <si>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</si>
  <si>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</si>
  <si>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</si>
  <si>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</si>
  <si>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</si>
  <si>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</si>
  <si>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</si>
  <si>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</si>
  <si>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</si>
  <si>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</si>
  <si>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</si>
  <si>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</si>
  <si>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</si>
  <si>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</si>
  <si>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</si>
  <si>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</si>
  <si>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</si>
  <si>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</si>
  <si>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</si>
  <si>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</si>
  <si>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</si>
  <si>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</si>
  <si>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</si>
  <si>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</si>
  <si>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</si>
  <si>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</si>
  <si>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</si>
  <si>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</si>
  <si>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</si>
  <si>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</si>
  <si>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</si>
  <si>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</si>
  <si>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</si>
  <si>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</si>
  <si>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</si>
  <si>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</si>
  <si>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</si>
  <si>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</si>
  <si>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</si>
  <si>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</si>
  <si>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</si>
  <si>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</si>
  <si>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</si>
  <si>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</si>
  <si>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</si>
  <si>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</si>
  <si>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</si>
  <si>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</si>
  <si>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</si>
  <si>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</si>
  <si>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</si>
  <si>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</si>
  <si>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</si>
  <si>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</si>
  <si>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</si>
  <si>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</si>
  <si>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</si>
  <si>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</si>
  <si>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</si>
  <si>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</si>
  <si>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</si>
  <si>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</si>
  <si>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</si>
  <si>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</si>
  <si>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</si>
  <si>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</si>
  <si>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</si>
  <si>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</si>
  <si>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</si>
  <si>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</si>
  <si>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</si>
  <si>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</si>
  <si>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</si>
  <si>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</si>
  <si>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</si>
  <si>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</si>
  <si>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</si>
  <si>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</si>
  <si>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</si>
  <si>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</si>
  <si>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</si>
  <si>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</si>
  <si>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</si>
  <si>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</si>
  <si>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</si>
  <si>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</si>
  <si>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</si>
  <si>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</si>
  <si>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</si>
  <si>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</si>
  <si>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</si>
  <si>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</si>
  <si>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</si>
  <si>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</si>
  <si>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</si>
  <si>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</si>
  <si>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</si>
  <si>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</si>
  <si>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</si>
  <si>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</si>
  <si>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</si>
  <si>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</si>
  <si>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</si>
  <si>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</si>
  <si>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</si>
  <si>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</si>
  <si>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</si>
  <si>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</si>
  <si>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</si>
  <si>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</si>
  <si>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</si>
  <si>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</si>
  <si>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</si>
  <si>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</si>
  <si>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</si>
  <si>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</si>
  <si>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</si>
  <si>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</si>
  <si>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</si>
  <si>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</si>
  <si>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</si>
  <si>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</si>
  <si>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</si>
  <si>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</si>
  <si>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</si>
  <si>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</si>
  <si>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</si>
  <si>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</si>
  <si>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</si>
  <si>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</si>
  <si>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</si>
  <si>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</si>
  <si>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</si>
  <si>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</si>
  <si>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</si>
  <si>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</si>
  <si>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</si>
  <si>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</si>
  <si>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</si>
  <si>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</si>
  <si>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</si>
  <si>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</si>
  <si>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</si>
  <si>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</si>
  <si>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</si>
  <si>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</si>
  <si>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</si>
  <si>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</si>
  <si>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</si>
  <si>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</si>
  <si>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</si>
  <si>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</si>
  <si>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</si>
  <si>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</si>
  <si>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</si>
  <si>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</si>
  <si>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</si>
  <si>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</si>
  <si>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</si>
  <si>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</si>
  <si>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</si>
  <si>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</si>
  <si>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</si>
  <si>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</si>
  <si>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</si>
  <si>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</si>
  <si>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</si>
  <si>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</si>
  <si>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</si>
  <si>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</si>
  <si>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</si>
  <si>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</si>
  <si>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</si>
  <si>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</si>
  <si>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</si>
  <si>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</si>
  <si>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</si>
  <si>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</si>
  <si>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</si>
  <si>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</si>
  <si>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</si>
  <si>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</si>
  <si>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</si>
  <si>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</si>
  <si>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</si>
  <si>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</si>
  <si>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</si>
  <si>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</si>
  <si>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</si>
  <si>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</si>
  <si>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</si>
  <si>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</si>
  <si>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</si>
  <si>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</si>
  <si>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</si>
  <si>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</si>
  <si>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</si>
  <si>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</si>
  <si>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</si>
  <si>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</si>
  <si>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</si>
  <si>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</si>
  <si>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</si>
  <si>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</si>
  <si>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</si>
  <si>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</si>
  <si>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</si>
  <si>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</si>
  <si>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</si>
  <si>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</si>
  <si>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</si>
  <si>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</si>
  <si>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</si>
  <si>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</si>
  <si>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</si>
  <si>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</si>
  <si>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</si>
  <si>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</si>
  <si>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</si>
  <si>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</si>
  <si>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</si>
  <si>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</si>
  <si>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</si>
  <si>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</si>
  <si>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</si>
  <si>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</si>
  <si>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</si>
  <si>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</si>
  <si>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</si>
  <si>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</si>
  <si>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</si>
  <si>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</si>
  <si>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</si>
  <si>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</si>
  <si>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</si>
  <si>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</si>
  <si>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</si>
  <si>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</si>
  <si>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</si>
  <si>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</si>
  <si>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</si>
  <si>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</si>
  <si>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</si>
  <si>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</si>
  <si>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</si>
  <si>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</si>
  <si>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</si>
  <si>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</si>
  <si>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</si>
  <si>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</si>
  <si>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</si>
  <si>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</si>
  <si>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</si>
  <si>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</si>
  <si>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</si>
  <si>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</si>
  <si>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</si>
  <si>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</si>
  <si>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</si>
  <si>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</si>
  <si>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</si>
  <si>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</si>
  <si>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</si>
  <si>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</si>
  <si>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</si>
  <si>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</si>
  <si>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</si>
  <si>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</si>
  <si>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</si>
  <si>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</si>
  <si>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</si>
  <si>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</si>
  <si>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</si>
  <si>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</si>
  <si>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</si>
  <si>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</si>
  <si>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</si>
  <si>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</si>
  <si>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</si>
  <si>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</si>
  <si>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</si>
  <si>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</si>
  <si>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</si>
  <si>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</si>
  <si>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</si>
  <si>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</si>
  <si>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</si>
  <si>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</si>
  <si>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</si>
  <si>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</si>
  <si>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</si>
  <si>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</si>
  <si>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</si>
  <si>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</si>
  <si>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</si>
  <si>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</si>
  <si>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</si>
  <si>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</si>
  <si>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</si>
  <si>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</si>
  <si>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</si>
  <si>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</si>
  <si>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</si>
  <si>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</si>
  <si>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</si>
  <si>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</si>
  <si>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</si>
  <si>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</si>
  <si>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</si>
  <si>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</si>
  <si>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</si>
  <si>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</si>
  <si>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</si>
  <si>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</si>
  <si>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</si>
  <si>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</si>
  <si>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</si>
  <si>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</si>
  <si>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</si>
  <si>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</si>
  <si>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</si>
  <si>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</si>
  <si>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</si>
  <si>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</si>
  <si>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</si>
  <si>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</si>
  <si>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</si>
  <si>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</si>
  <si>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</si>
  <si>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</si>
  <si>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</si>
  <si>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</si>
  <si>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</si>
  <si>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</si>
  <si>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</si>
  <si>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</si>
  <si>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</si>
  <si>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</si>
  <si>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</si>
  <si>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</si>
  <si>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</si>
  <si>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</si>
  <si>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</si>
  <si>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</si>
  <si>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</si>
  <si>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</si>
  <si>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</si>
  <si>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</si>
  <si>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</si>
  <si>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</si>
  <si>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</si>
  <si>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</si>
  <si>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</si>
  <si>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</si>
  <si>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</si>
  <si>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</si>
  <si>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</si>
  <si>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</si>
  <si>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</si>
  <si>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</si>
  <si>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</si>
  <si>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</si>
  <si>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</si>
  <si>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</si>
  <si>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</si>
  <si>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</si>
  <si>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</si>
  <si>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</si>
  <si>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</si>
  <si>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</si>
  <si>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</si>
  <si>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</si>
  <si>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</si>
  <si>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</si>
  <si>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</si>
  <si>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</si>
  <si>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</si>
  <si>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</si>
  <si>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</si>
  <si>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</si>
  <si>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</si>
  <si>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</si>
  <si>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</si>
  <si>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</si>
  <si>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</si>
  <si>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</si>
  <si>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</si>
  <si>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</si>
  <si>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</si>
  <si>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</si>
  <si>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</si>
  <si>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</si>
  <si>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</si>
  <si>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</si>
  <si>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</si>
  <si>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</si>
  <si>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</si>
  <si>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</si>
  <si>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</si>
  <si>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</si>
  <si>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</si>
  <si>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</si>
  <si>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</si>
  <si>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</si>
  <si>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</si>
  <si>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</si>
  <si>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</si>
  <si>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</si>
  <si>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</si>
  <si>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</si>
  <si>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</si>
  <si>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</si>
  <si>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</si>
  <si>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</si>
  <si>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</si>
  <si>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</si>
  <si>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</si>
  <si>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</si>
  <si>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</si>
  <si>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</si>
  <si>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</si>
  <si>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</si>
  <si>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</si>
  <si>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</si>
  <si>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</si>
  <si>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</si>
  <si>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</si>
  <si>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</si>
  <si>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</si>
  <si>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</si>
  <si>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</si>
  <si>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</si>
  <si>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</si>
  <si>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</si>
  <si>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</si>
  <si>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</si>
  <si>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</si>
  <si>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</si>
  <si>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</si>
  <si>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</si>
  <si>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</si>
  <si>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</si>
  <si>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</si>
  <si>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</si>
  <si>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</si>
  <si>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</si>
  <si>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</si>
  <si>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</si>
  <si>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</si>
  <si>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</si>
  <si>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</si>
  <si>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</si>
  <si>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</si>
  <si>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</si>
  <si>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</si>
  <si>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</si>
  <si>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</si>
  <si>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</si>
  <si>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</si>
  <si>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</si>
  <si>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</si>
  <si>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</si>
  <si>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</si>
  <si>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</si>
  <si>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</si>
  <si>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</si>
  <si>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</si>
  <si>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</si>
  <si>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</si>
  <si>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</si>
  <si>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</si>
  <si>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</si>
  <si>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</si>
  <si>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</si>
  <si>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</si>
  <si>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</si>
  <si>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</si>
  <si>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</si>
  <si>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</si>
  <si>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</si>
  <si>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</si>
  <si>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</si>
  <si>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</si>
  <si>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</si>
  <si>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</si>
  <si>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</si>
  <si>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</si>
  <si>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</si>
  <si>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</si>
  <si>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</si>
  <si>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</si>
  <si>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</si>
  <si>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</si>
  <si>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</si>
  <si>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</si>
  <si>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</si>
  <si>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</si>
  <si>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</si>
  <si>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</si>
  <si>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</si>
  <si>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</si>
  <si>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</si>
  <si>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</si>
  <si>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</si>
  <si>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</si>
  <si>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</si>
  <si>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</si>
  <si>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</si>
  <si>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</si>
  <si>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</si>
  <si>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</si>
  <si>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</si>
  <si>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</si>
  <si>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</si>
  <si>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</si>
  <si>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</si>
  <si>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</si>
  <si>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</si>
  <si>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</si>
  <si>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</si>
  <si>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</si>
  <si>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</si>
  <si>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</si>
  <si>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</si>
  <si>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</si>
  <si>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</si>
  <si>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</si>
  <si>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</si>
  <si>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</si>
  <si>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</si>
  <si>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</si>
  <si>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</si>
  <si>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</si>
  <si>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</si>
  <si>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</si>
  <si>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</si>
  <si>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</si>
  <si>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</si>
  <si>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</si>
  <si>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</si>
  <si>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</si>
  <si>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</si>
  <si>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</si>
  <si>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</si>
  <si>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</si>
  <si>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</si>
  <si>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</si>
  <si>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</si>
  <si>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</si>
  <si>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</si>
  <si>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</si>
  <si>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</si>
  <si>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</si>
  <si>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</si>
  <si>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</si>
  <si>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</si>
  <si>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</si>
  <si>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</si>
  <si>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</si>
  <si>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</si>
  <si>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</si>
  <si>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</si>
  <si>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</si>
  <si>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</si>
  <si>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</si>
  <si>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</si>
  <si>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</si>
  <si>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</si>
  <si>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</si>
  <si>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</si>
  <si>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</si>
  <si>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</si>
  <si>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</si>
  <si>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</si>
  <si>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</si>
  <si>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</si>
  <si>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</si>
  <si>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</si>
  <si>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</si>
  <si>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</si>
  <si>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</si>
  <si>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</si>
  <si>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</si>
  <si>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</si>
  <si>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</si>
  <si>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</si>
  <si>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</si>
  <si>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</si>
  <si>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</si>
  <si>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</si>
  <si>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</si>
  <si>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</si>
  <si>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</si>
  <si>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</si>
  <si>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</si>
  <si>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</si>
  <si>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</si>
  <si>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</si>
  <si>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</si>
  <si>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</si>
  <si>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</si>
  <si>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</si>
  <si>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</si>
  <si>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</si>
  <si>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</si>
  <si>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</si>
  <si>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</si>
  <si>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</si>
  <si>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</si>
  <si>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</si>
  <si>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</si>
  <si>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</si>
  <si>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</si>
  <si>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</si>
  <si>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</si>
  <si>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</si>
  <si>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</si>
  <si>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</si>
  <si>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</si>
  <si>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</si>
  <si>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</si>
  <si>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</si>
  <si>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</si>
  <si>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</si>
  <si>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</si>
  <si>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</si>
  <si>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</si>
  <si>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</si>
  <si>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</si>
  <si>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</si>
  <si>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</si>
  <si>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</si>
  <si>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</si>
  <si>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</si>
  <si>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</si>
  <si>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</si>
  <si>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</si>
  <si>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</si>
  <si>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</si>
  <si>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</si>
  <si>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</si>
  <si>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</si>
  <si>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</si>
  <si>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</si>
  <si>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</si>
  <si>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</si>
  <si>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</si>
  <si>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</si>
  <si>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</si>
  <si>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</si>
  <si>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</si>
  <si>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</si>
  <si>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</si>
  <si>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</si>
  <si>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</si>
  <si>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</si>
  <si>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</si>
  <si>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</si>
  <si>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</si>
  <si>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</si>
  <si>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</si>
  <si>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</si>
  <si>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</si>
  <si>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</si>
  <si>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</si>
  <si>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</si>
  <si>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</si>
  <si>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</si>
  <si>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</si>
  <si>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</si>
  <si>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</si>
  <si>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</si>
  <si>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</si>
  <si>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</si>
  <si>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</si>
  <si>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</si>
  <si>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</si>
  <si>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</si>
  <si>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</si>
  <si>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</si>
  <si>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</si>
  <si>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</si>
  <si>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</si>
  <si>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</si>
  <si>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</si>
  <si>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</si>
  <si>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</si>
  <si>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</si>
  <si>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</si>
  <si>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</si>
  <si>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</si>
  <si>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</si>
  <si>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</si>
  <si>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</si>
  <si>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</si>
  <si>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</si>
  <si>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</si>
  <si>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</si>
  <si>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</si>
  <si>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</si>
  <si>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</si>
  <si>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</si>
  <si>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</si>
  <si>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</si>
  <si>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</si>
  <si>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</si>
  <si>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</si>
  <si>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</si>
  <si>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</si>
  <si>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</si>
  <si>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</si>
  <si>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</si>
  <si>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</si>
  <si>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</si>
  <si>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</si>
  <si>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</si>
  <si>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</si>
  <si>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</si>
  <si>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</si>
  <si>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</si>
  <si>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</si>
  <si>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</si>
  <si>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</si>
  <si>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</si>
  <si>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</si>
  <si>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</si>
  <si>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</si>
  <si>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</si>
  <si>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</si>
  <si>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</si>
  <si>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</si>
  <si>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</si>
  <si>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</si>
  <si>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</si>
  <si>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</si>
  <si>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</si>
  <si>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</si>
  <si>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</si>
  <si>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</si>
  <si>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</si>
  <si>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</si>
  <si>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</si>
  <si>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</si>
  <si>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</si>
  <si>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</si>
  <si>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</si>
  <si>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</si>
  <si>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</si>
  <si>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</si>
  <si>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</si>
  <si>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</si>
  <si>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</si>
  <si>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</si>
  <si>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</si>
  <si>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</si>
  <si>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</si>
  <si>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</si>
  <si>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</si>
  <si>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</si>
  <si>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</si>
  <si>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</si>
  <si>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</si>
  <si>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</si>
  <si>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</si>
  <si>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</si>
  <si>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</si>
  <si>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</si>
  <si>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</si>
  <si>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</si>
  <si>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</si>
  <si>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</si>
  <si>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</si>
  <si>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</si>
  <si>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</si>
  <si>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</si>
  <si>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</si>
  <si>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</si>
  <si>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</si>
  <si>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</si>
  <si>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</si>
  <si>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</si>
  <si>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</si>
  <si>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</si>
  <si>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</si>
  <si>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</si>
  <si>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</si>
  <si>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</si>
  <si>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</si>
  <si>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</si>
  <si>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</si>
  <si>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</si>
  <si>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</si>
  <si>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</si>
  <si>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</si>
  <si>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</si>
  <si>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</si>
  <si>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</si>
  <si>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</si>
  <si>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</si>
  <si>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</si>
  <si>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</si>
  <si>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</si>
  <si>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</si>
  <si>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</si>
  <si>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</si>
  <si>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</si>
  <si>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</si>
  <si>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</si>
  <si>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</si>
  <si>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</si>
  <si>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</si>
  <si>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</si>
  <si>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</si>
  <si>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</si>
  <si>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</si>
  <si>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</si>
  <si>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</si>
  <si>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</si>
  <si>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</si>
  <si>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</si>
  <si>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</si>
  <si>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</si>
  <si>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</si>
  <si>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</si>
  <si>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</si>
  <si>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</si>
  <si>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</si>
  <si>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</si>
  <si>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</si>
  <si>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</si>
  <si>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</si>
  <si>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</si>
  <si>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</si>
  <si>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</si>
  <si>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</si>
  <si>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</si>
  <si>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</si>
  <si>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</si>
  <si>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</si>
  <si>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</si>
  <si>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</si>
  <si>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</si>
  <si>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</si>
  <si>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</si>
  <si>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</si>
  <si>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</si>
  <si>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</si>
  <si>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</si>
  <si>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</si>
  <si>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</si>
  <si>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</si>
  <si>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</si>
  <si>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</si>
  <si>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</si>
  <si>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</si>
  <si>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</si>
  <si>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</si>
  <si>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</si>
  <si>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</si>
  <si>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</si>
  <si>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</si>
  <si>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</si>
  <si>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</si>
  <si>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</si>
  <si>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</si>
  <si>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</si>
  <si>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</si>
  <si>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</si>
  <si>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</si>
  <si>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</si>
  <si>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</si>
  <si>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</si>
  <si>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</si>
  <si>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</si>
  <si>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</si>
  <si>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</si>
  <si>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</si>
  <si>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</si>
  <si>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</si>
  <si>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</si>
  <si>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</si>
  <si>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</si>
  <si>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</si>
  <si>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</si>
  <si>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</si>
  <si>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</si>
  <si>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</si>
  <si>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</si>
  <si>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</si>
  <si>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</si>
  <si>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</si>
  <si>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</si>
  <si>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</si>
  <si>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</si>
  <si>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</si>
  <si>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</si>
  <si>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</si>
  <si>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</si>
  <si>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</si>
  <si>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</si>
  <si>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</si>
  <si>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</si>
  <si>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</si>
  <si>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</si>
  <si>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</si>
  <si>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</si>
  <si>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</si>
  <si>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</si>
  <si>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</si>
  <si>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</si>
  <si>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</si>
  <si>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</si>
  <si>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</si>
  <si>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</si>
  <si>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</si>
  <si>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</si>
  <si>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</si>
  <si>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</si>
  <si>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</si>
  <si>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</si>
  <si>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</si>
  <si>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</si>
  <si>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</si>
  <si>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</si>
  <si>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</si>
  <si>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</si>
  <si>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</si>
  <si>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</si>
  <si>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</si>
  <si>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</si>
  <si>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</si>
  <si>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</si>
  <si>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</si>
  <si>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</si>
  <si>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</si>
  <si>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</si>
  <si>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</si>
  <si>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</si>
  <si>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</si>
  <si>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</si>
  <si>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</si>
  <si>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</si>
  <si>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</si>
  <si>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</si>
  <si>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</si>
  <si>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</si>
  <si>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</si>
  <si>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</si>
  <si>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</si>
  <si>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</si>
  <si>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</si>
  <si>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</si>
  <si>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</si>
  <si>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</si>
  <si>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</si>
  <si>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</si>
  <si>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</si>
  <si>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</si>
  <si>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</si>
  <si>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</si>
  <si>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</si>
  <si>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</si>
  <si>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</si>
  <si>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</si>
  <si>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</si>
  <si>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</si>
  <si>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</si>
  <si>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</si>
  <si>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</si>
  <si>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</si>
  <si>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</si>
  <si>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</si>
  <si>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</si>
  <si>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</si>
  <si>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</si>
  <si>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</si>
  <si>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</si>
  <si>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</si>
  <si>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</si>
  <si>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</si>
  <si>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</si>
  <si>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</si>
  <si>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</si>
  <si>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</si>
  <si>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</si>
  <si>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</si>
  <si>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</si>
  <si>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</si>
  <si>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</si>
  <si>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</si>
  <si>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</si>
  <si>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</si>
  <si>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</si>
  <si>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</si>
  <si>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</si>
  <si>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</si>
  <si>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</si>
  <si>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</si>
  <si>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</si>
  <si>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</si>
  <si>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</si>
  <si>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</si>
  <si>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</si>
  <si>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</si>
  <si>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</si>
  <si>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</si>
  <si>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</si>
  <si>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</si>
  <si>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</si>
  <si>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</si>
  <si>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</si>
  <si>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</si>
  <si>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</si>
  <si>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</si>
  <si>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</si>
  <si>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</si>
  <si>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</si>
  <si>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</si>
  <si>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</si>
  <si>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</si>
  <si>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</si>
  <si>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</si>
  <si>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</si>
  <si>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</si>
  <si>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</si>
  <si>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</si>
  <si>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</si>
  <si>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</si>
  <si>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</si>
  <si>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</si>
  <si>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</si>
  <si>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</si>
  <si>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</si>
  <si>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</si>
  <si>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</si>
  <si>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</si>
  <si>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</si>
  <si>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</si>
  <si>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</si>
  <si>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</si>
  <si>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</si>
  <si>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</si>
  <si>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</si>
  <si>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</si>
  <si>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</si>
  <si>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</si>
  <si>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</si>
  <si>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</si>
  <si>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</si>
  <si>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</si>
  <si>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</si>
  <si>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</si>
  <si>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</si>
  <si>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</si>
  <si>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</si>
  <si>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</si>
  <si>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</si>
  <si>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</si>
  <si>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</si>
  <si>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</si>
  <si>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</si>
  <si>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</si>
  <si>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</si>
  <si>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</si>
  <si>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</si>
  <si>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</si>
  <si>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</si>
  <si>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</si>
  <si>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</si>
  <si>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</si>
  <si>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</si>
  <si>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</si>
  <si>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</si>
  <si>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</si>
  <si>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</si>
  <si>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</si>
  <si>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</si>
  <si>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</si>
  <si>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</si>
  <si>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</si>
  <si>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</si>
  <si>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</si>
  <si>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</si>
  <si>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</si>
  <si>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</si>
  <si>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</si>
  <si>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</si>
  <si>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</si>
  <si>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</si>
  <si>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</si>
  <si>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</si>
  <si>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</si>
  <si>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</si>
  <si>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</si>
  <si>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</si>
  <si>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</si>
  <si>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</si>
  <si>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</si>
  <si>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</si>
  <si>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</si>
  <si>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</si>
  <si>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</si>
  <si>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</si>
  <si>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</si>
  <si>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</si>
  <si>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</si>
  <si>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</si>
  <si>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</si>
  <si>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</si>
  <si>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</si>
  <si>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</si>
  <si>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</si>
  <si>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</si>
  <si>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</si>
  <si>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</si>
  <si>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</si>
  <si>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</si>
  <si>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</si>
  <si>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</si>
  <si>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</si>
  <si>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</si>
  <si>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</si>
  <si>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</si>
  <si>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</si>
  <si>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</si>
  <si>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</si>
  <si>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</si>
  <si>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</si>
  <si>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</si>
  <si>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</si>
  <si>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</si>
  <si>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</si>
  <si>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</si>
  <si>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</si>
  <si>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</si>
  <si>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</si>
  <si>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</si>
  <si>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</si>
  <si>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</si>
  <si>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</si>
  <si>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</si>
  <si>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</si>
  <si>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</si>
  <si>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</si>
  <si>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</si>
  <si>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</si>
  <si>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</si>
  <si>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</si>
  <si>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</si>
  <si>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</si>
  <si>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</si>
  <si>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</si>
  <si>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</si>
  <si>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</si>
  <si>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</si>
  <si>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</si>
  <si>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</si>
  <si>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</si>
  <si>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</si>
  <si>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</si>
  <si>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</si>
  <si>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</si>
  <si>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</si>
  <si>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</si>
  <si>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</si>
  <si>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</si>
  <si>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</si>
  <si>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</si>
  <si>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</si>
  <si>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</si>
  <si>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</si>
  <si>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</si>
  <si>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</si>
  <si>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</si>
  <si>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</si>
  <si>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</si>
  <si>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</si>
  <si>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</si>
  <si>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</si>
  <si>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</si>
  <si>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</si>
  <si>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</si>
  <si>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</si>
  <si>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</si>
  <si>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</si>
  <si>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</si>
  <si>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</si>
  <si>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</si>
  <si>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</si>
  <si>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</si>
  <si>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</si>
  <si>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</si>
  <si>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</si>
  <si>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</si>
  <si>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</si>
  <si>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</si>
  <si>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</si>
  <si>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</si>
  <si>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</si>
  <si>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</si>
  <si>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</si>
  <si>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</si>
  <si>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</si>
  <si>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</si>
  <si>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</si>
  <si>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</si>
  <si>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</si>
  <si>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</si>
  <si>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</si>
  <si>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</si>
  <si>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</si>
  <si>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</si>
  <si>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</si>
  <si>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</si>
  <si>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</si>
  <si>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</si>
  <si>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</si>
  <si>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</si>
  <si>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</si>
  <si>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</si>
  <si>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</si>
  <si>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</si>
  <si>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</si>
  <si>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</si>
  <si>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</si>
  <si>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</si>
  <si>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</si>
  <si>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</si>
  <si>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</si>
  <si>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</si>
  <si>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</si>
  <si>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</si>
  <si>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</si>
  <si>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</si>
  <si>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</si>
  <si>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</si>
  <si>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</si>
  <si>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</si>
  <si>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</si>
  <si>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</si>
  <si>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</si>
  <si>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</si>
  <si>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</si>
  <si>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</si>
  <si>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</si>
  <si>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</si>
  <si>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</si>
  <si>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</si>
  <si>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</si>
  <si>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</si>
  <si>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</si>
  <si>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</si>
  <si>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</si>
  <si>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</si>
  <si>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</si>
  <si>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</si>
  <si>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</si>
  <si>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</si>
  <si>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</si>
  <si>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</si>
  <si>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</si>
  <si>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</si>
  <si>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</si>
  <si>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</si>
  <si>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</si>
  <si>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</si>
  <si>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</si>
  <si>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</si>
  <si>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</si>
  <si>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</si>
  <si>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</si>
  <si>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</si>
  <si>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</si>
  <si>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</si>
  <si>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</si>
  <si>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</si>
  <si>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</si>
  <si>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</si>
  <si>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</si>
  <si>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</si>
  <si>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</si>
  <si>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</si>
  <si>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</si>
  <si>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</si>
  <si>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</si>
  <si>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</si>
  <si>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</si>
  <si>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</si>
  <si>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</si>
  <si>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</si>
  <si>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</si>
  <si>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</si>
  <si>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</si>
  <si>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</si>
  <si>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</si>
  <si>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</si>
  <si>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</si>
  <si>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</si>
  <si>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</si>
  <si>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</si>
  <si>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</si>
  <si>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</si>
  <si>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</si>
  <si>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</si>
  <si>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</si>
  <si>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</si>
  <si>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</si>
  <si>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</si>
  <si>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</si>
  <si>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</si>
  <si>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</si>
  <si>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</si>
  <si>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</si>
  <si>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</si>
  <si>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</si>
  <si>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</si>
  <si>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</si>
  <si>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</si>
  <si>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</si>
  <si>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</si>
  <si>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</si>
  <si>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</si>
  <si>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</si>
  <si>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</si>
  <si>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</si>
  <si>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</si>
  <si>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</si>
  <si>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</si>
  <si>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</si>
  <si>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</si>
  <si>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</si>
  <si>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</si>
  <si>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</si>
  <si>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</si>
  <si>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</si>
  <si>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</si>
  <si>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</si>
  <si>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</si>
  <si>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</si>
  <si>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</si>
  <si>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</si>
  <si>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</si>
  <si>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</si>
  <si>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</si>
  <si>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</si>
  <si>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</si>
  <si>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</si>
  <si>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</si>
  <si>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</si>
  <si>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</si>
  <si>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</si>
  <si>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</si>
  <si>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</si>
  <si>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</si>
  <si>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</si>
  <si>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</si>
  <si>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</si>
  <si>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</si>
  <si>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</si>
  <si>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</si>
  <si>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</si>
  <si>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</si>
  <si>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</si>
  <si>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</si>
  <si>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</si>
  <si>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</si>
  <si>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</si>
  <si>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</si>
  <si>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</si>
  <si>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</si>
  <si>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</si>
  <si>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</si>
  <si>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</si>
  <si>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</si>
  <si>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</si>
  <si>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</si>
  <si>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</si>
  <si>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</si>
  <si>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</si>
  <si>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</si>
  <si>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</si>
  <si>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</si>
  <si>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</si>
  <si>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</si>
  <si>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</si>
  <si>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</si>
  <si>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</si>
  <si>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</si>
  <si>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</si>
  <si>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</si>
  <si>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</si>
  <si>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</si>
  <si>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</si>
  <si>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</si>
  <si>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</si>
  <si>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</si>
  <si>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</si>
  <si>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</si>
  <si>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</si>
  <si>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</si>
  <si>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</si>
  <si>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</si>
  <si>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</si>
  <si>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</si>
  <si>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</si>
  <si>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</si>
  <si>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</si>
  <si>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</si>
  <si>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</si>
  <si>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</si>
  <si>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</si>
  <si>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</si>
  <si>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</si>
  <si>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</si>
  <si>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</si>
  <si>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</si>
  <si>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</si>
  <si>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</si>
  <si>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</si>
  <si>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</si>
  <si>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</si>
  <si>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</si>
  <si>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</si>
  <si>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</si>
  <si>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</si>
  <si>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</si>
  <si>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</si>
  <si>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</si>
  <si>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</si>
  <si>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</si>
  <si>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</si>
  <si>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</si>
  <si>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</si>
  <si>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</si>
  <si>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</si>
  <si>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</si>
  <si>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</si>
  <si>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</si>
  <si>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</si>
  <si>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</si>
  <si>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</si>
  <si>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</si>
  <si>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</si>
  <si>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</si>
  <si>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</si>
  <si>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</si>
  <si>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</si>
  <si>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</si>
  <si>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</si>
  <si>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</si>
  <si>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</si>
  <si>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</si>
  <si>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</si>
  <si>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</si>
  <si>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</si>
  <si>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</si>
  <si>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</si>
  <si>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</si>
  <si>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</si>
  <si>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</si>
  <si>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</si>
  <si>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</si>
  <si>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</si>
  <si>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</si>
  <si>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</si>
  <si>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</si>
  <si>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</si>
  <si>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</si>
  <si>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</si>
  <si>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</si>
  <si>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</si>
  <si>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</si>
  <si>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</si>
  <si>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</si>
  <si>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</si>
  <si>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</si>
  <si>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</si>
  <si>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</si>
  <si>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</si>
  <si>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</si>
  <si>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</si>
  <si>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</si>
  <si>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</si>
  <si>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</si>
  <si>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</si>
  <si>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</si>
  <si>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</si>
  <si>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</si>
  <si>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</si>
  <si>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</si>
  <si>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</si>
  <si>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</si>
  <si>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</si>
  <si>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</si>
  <si>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</si>
  <si>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</si>
  <si>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</si>
  <si>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</si>
  <si>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</si>
  <si>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</si>
  <si>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</si>
  <si>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</si>
  <si>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</si>
  <si>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</si>
  <si>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</si>
  <si>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</si>
  <si>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</si>
  <si>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</si>
  <si>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</si>
  <si>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</si>
  <si>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</si>
  <si>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</si>
  <si>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</si>
  <si>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</si>
  <si>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</si>
  <si>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</si>
  <si>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</si>
  <si>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</si>
  <si>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</si>
  <si>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</si>
  <si>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</si>
  <si>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</si>
  <si>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</si>
  <si>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</si>
  <si>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</si>
  <si>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</si>
  <si>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</si>
  <si>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</si>
  <si>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</si>
  <si>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</si>
  <si>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</si>
  <si>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</si>
  <si>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</si>
  <si>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</si>
  <si>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</si>
  <si>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</si>
  <si>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</si>
  <si>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</si>
  <si>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</si>
  <si>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</si>
  <si>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</si>
  <si>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</si>
  <si>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</si>
  <si>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</si>
  <si>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</si>
  <si>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</si>
  <si>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</si>
  <si>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</si>
  <si>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</si>
  <si>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</si>
  <si>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</si>
  <si>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</si>
  <si>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</si>
  <si>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</si>
  <si>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</si>
  <si>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</si>
  <si>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</si>
  <si>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</si>
  <si>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</si>
  <si>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</si>
  <si>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</si>
  <si>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</si>
  <si>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</si>
  <si>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</si>
  <si>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</si>
  <si>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</si>
  <si>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</si>
  <si>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</si>
  <si>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</si>
  <si>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</si>
  <si>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</si>
  <si>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</si>
  <si>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</si>
  <si>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</si>
  <si>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</si>
  <si>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</si>
  <si>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</si>
  <si>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</si>
  <si>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</si>
  <si>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</si>
  <si>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</si>
  <si>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</si>
  <si>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</si>
  <si>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</si>
  <si>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</si>
  <si>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</si>
  <si>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</si>
  <si>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</si>
  <si>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</si>
  <si>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</si>
  <si>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</si>
  <si>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</si>
  <si>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</si>
  <si>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</si>
  <si>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</si>
  <si>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</si>
  <si>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</si>
  <si>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</si>
  <si>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</si>
  <si>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</si>
  <si>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</si>
  <si>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</si>
  <si>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</si>
  <si>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</si>
  <si>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</si>
  <si>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</si>
  <si>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</si>
  <si>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</si>
  <si>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</si>
  <si>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</si>
  <si>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</si>
  <si>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</si>
  <si>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</si>
  <si>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</si>
  <si>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</si>
  <si>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</si>
  <si>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</si>
  <si>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</si>
  <si>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</si>
  <si>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</si>
  <si>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</si>
  <si>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</si>
  <si>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</si>
  <si>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</si>
  <si>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</si>
  <si>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</si>
  <si>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</si>
  <si>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</si>
  <si>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</si>
  <si>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</si>
  <si>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</si>
  <si>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</si>
  <si>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</si>
  <si>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</si>
  <si>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</si>
  <si>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</si>
  <si>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</si>
  <si>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</si>
  <si>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</si>
  <si>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</si>
  <si>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</si>
  <si>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</si>
  <si>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</si>
  <si>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</si>
  <si>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</si>
  <si>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</si>
  <si>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</si>
  <si>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</si>
  <si>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</si>
  <si>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</si>
  <si>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</si>
  <si>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</si>
  <si>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</si>
  <si>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</si>
  <si>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</si>
  <si>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</si>
  <si>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</si>
  <si>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</si>
  <si>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</si>
  <si>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</si>
  <si>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</si>
  <si>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</si>
  <si>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</si>
  <si>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</si>
  <si>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</si>
  <si>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</si>
  <si>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</si>
  <si>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</si>
  <si>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</si>
  <si>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</si>
  <si>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</si>
  <si>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</si>
  <si>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</si>
  <si>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</si>
  <si>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</si>
  <si>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</si>
  <si>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</si>
  <si>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</si>
  <si>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</si>
  <si>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</si>
  <si>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</si>
  <si>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</si>
  <si>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</si>
  <si>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</si>
  <si>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</si>
  <si>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</si>
  <si>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</si>
  <si>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</si>
  <si>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</si>
  <si>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</si>
  <si>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</si>
  <si>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</si>
  <si>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</si>
  <si>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</si>
  <si>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</si>
  <si>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</si>
  <si>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</si>
  <si>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</si>
  <si>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</si>
  <si>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</si>
  <si>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</si>
  <si>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</si>
  <si>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</si>
  <si>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</si>
  <si>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</si>
  <si>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</si>
  <si>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</si>
  <si>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</si>
  <si>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</si>
  <si>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</si>
  <si>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</si>
  <si>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</si>
  <si>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</si>
  <si>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</si>
  <si>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</si>
  <si>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</si>
  <si>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</si>
  <si>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</si>
  <si>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</si>
  <si>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</si>
  <si>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</si>
  <si>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</si>
  <si>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</si>
  <si>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</si>
  <si>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</si>
  <si>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</si>
  <si>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</si>
  <si>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</si>
  <si>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</si>
  <si>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</si>
  <si>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</si>
  <si>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</si>
  <si>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</si>
  <si>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</si>
  <si>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</si>
  <si>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</si>
  <si>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</si>
  <si>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</si>
  <si>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</si>
  <si>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</si>
  <si>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</si>
  <si>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</si>
  <si>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</si>
  <si>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</si>
  <si>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</si>
  <si>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</si>
  <si>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</si>
  <si>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</si>
  <si>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</si>
  <si>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</si>
  <si>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</si>
  <si>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</si>
  <si>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</si>
  <si>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</si>
  <si>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</si>
  <si>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</si>
  <si>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</si>
  <si>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</si>
  <si>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</si>
  <si>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</si>
  <si>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</si>
  <si>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</si>
  <si>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</si>
  <si>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</si>
  <si>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</si>
  <si>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</si>
  <si>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</si>
  <si>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</si>
  <si>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</si>
  <si>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</si>
  <si>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</si>
  <si>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</si>
  <si>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</si>
  <si>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</si>
  <si>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</si>
  <si>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</si>
  <si>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</si>
  <si>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</si>
  <si>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</si>
  <si>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</si>
  <si>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</si>
  <si>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</si>
  <si>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</si>
  <si>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</si>
  <si>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</si>
  <si>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</si>
  <si>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</si>
  <si>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</si>
  <si>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</si>
  <si>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</si>
  <si>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</si>
  <si>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</si>
  <si>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</si>
  <si>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</si>
  <si>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</si>
  <si>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</si>
  <si>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</si>
  <si>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</si>
  <si>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</si>
  <si>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</si>
  <si>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</si>
  <si>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</si>
  <si>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</si>
  <si>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</si>
  <si>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</si>
  <si>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</si>
  <si>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</si>
  <si>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</si>
  <si>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</si>
  <si>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</si>
  <si>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</si>
  <si>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</si>
  <si>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</si>
  <si>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</si>
  <si>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</si>
  <si>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</si>
  <si>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</si>
  <si>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</si>
  <si>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</si>
  <si>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</si>
  <si>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</si>
  <si>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</si>
  <si>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</si>
  <si>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</si>
  <si>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</si>
  <si>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</si>
  <si>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</si>
  <si>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</si>
  <si>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</si>
  <si>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</si>
  <si>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</si>
  <si>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</si>
  <si>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</si>
  <si>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</si>
  <si>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</si>
  <si>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</si>
  <si>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</si>
  <si>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</si>
  <si>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</si>
  <si>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</si>
  <si>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</si>
  <si>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</si>
  <si>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</si>
  <si>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</si>
  <si>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</si>
  <si>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</si>
  <si>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</si>
  <si>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</si>
  <si>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</si>
  <si>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</si>
  <si>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</si>
  <si>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</si>
  <si>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</si>
  <si>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</si>
  <si>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</si>
  <si>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</si>
  <si>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</si>
  <si>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</si>
  <si>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</si>
  <si>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</si>
  <si>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</si>
  <si>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</si>
  <si>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</si>
  <si>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</si>
  <si>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</si>
  <si>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</si>
  <si>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</si>
  <si>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</si>
  <si>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</si>
  <si>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</si>
  <si>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</si>
  <si>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</si>
  <si>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</si>
  <si>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</si>
  <si>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</si>
  <si>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</si>
  <si>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</si>
  <si>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</si>
  <si>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</si>
  <si>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</si>
  <si>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</si>
  <si>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</si>
  <si>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</si>
  <si>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</si>
  <si>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</si>
  <si>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</si>
  <si>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</si>
  <si>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</si>
  <si>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</si>
  <si>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</si>
  <si>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</si>
  <si>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</si>
  <si>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</si>
  <si>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</si>
  <si>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</si>
  <si>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</si>
  <si>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</si>
  <si>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</si>
  <si>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</si>
  <si>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</si>
  <si>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</si>
  <si>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</si>
  <si>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</si>
  <si>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</si>
  <si>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</si>
  <si>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</si>
  <si>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</si>
  <si>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</si>
  <si>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</si>
  <si>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</si>
  <si>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</si>
  <si>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</si>
  <si>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</si>
  <si>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</si>
  <si>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</si>
  <si>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</si>
  <si>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</si>
  <si>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</si>
  <si>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</si>
  <si>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</si>
  <si>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</si>
  <si>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</si>
  <si>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</si>
  <si>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</si>
  <si>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</si>
  <si>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</si>
  <si>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</si>
  <si>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</si>
  <si>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</si>
  <si>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</si>
  <si>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</si>
  <si>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</si>
  <si>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</si>
  <si>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</si>
  <si>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</si>
  <si>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</si>
  <si>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</si>
  <si>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</si>
  <si>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</si>
  <si>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</si>
  <si>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</si>
  <si>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</si>
  <si>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</si>
  <si>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</si>
  <si>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</si>
  <si>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</si>
  <si>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</si>
  <si>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</si>
  <si>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</si>
  <si>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</si>
  <si>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</si>
  <si>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</si>
  <si>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</si>
  <si>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</si>
  <si>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</si>
  <si>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</si>
  <si>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</si>
  <si>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</si>
  <si>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</si>
  <si>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</si>
  <si>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</si>
  <si>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</si>
  <si>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</si>
  <si>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</si>
  <si>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</si>
  <si>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</si>
  <si>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</si>
  <si>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</si>
  <si>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</si>
  <si>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</si>
  <si>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</si>
  <si>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</si>
  <si>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</si>
  <si>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</si>
  <si>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</si>
  <si>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</si>
  <si>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</si>
  <si>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</si>
  <si>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</si>
  <si>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</si>
  <si>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</si>
  <si>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</si>
  <si>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</si>
  <si>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</si>
  <si>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</si>
  <si>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</si>
  <si>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</si>
  <si>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</si>
  <si>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</si>
  <si>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</si>
  <si>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</si>
  <si>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</si>
  <si>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</si>
  <si>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</si>
  <si>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</si>
  <si>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</si>
  <si>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</si>
  <si>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</si>
  <si>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</si>
  <si>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</si>
  <si>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</si>
  <si>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</si>
  <si>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</si>
  <si>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</si>
  <si>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</si>
  <si>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</si>
  <si>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</si>
  <si>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</si>
  <si>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</si>
  <si>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</si>
  <si>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</si>
  <si>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</si>
  <si>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</si>
  <si>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</si>
  <si>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</si>
  <si>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</si>
  <si>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</si>
  <si>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</si>
  <si>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</si>
  <si>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</si>
  <si>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</si>
  <si>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</si>
  <si>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</si>
  <si>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</si>
  <si>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</si>
  <si>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</si>
  <si>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</si>
  <si>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</si>
  <si>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</si>
  <si>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</si>
  <si>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</si>
  <si>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</si>
  <si>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</si>
  <si>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</si>
  <si>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</si>
  <si>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</si>
  <si>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</si>
  <si>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</si>
  <si>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</si>
  <si>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</si>
  <si>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</si>
  <si>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</si>
  <si>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</si>
  <si>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</si>
  <si>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</si>
  <si>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</si>
  <si>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</si>
  <si>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</si>
  <si>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</si>
  <si>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</si>
  <si>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</si>
  <si>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</si>
  <si>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</si>
  <si>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</si>
  <si>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</si>
  <si>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</si>
  <si>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</si>
  <si>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</si>
  <si>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</si>
  <si>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</si>
  <si>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</si>
  <si>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</si>
  <si>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</si>
  <si>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</si>
  <si>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</si>
  <si>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</si>
  <si>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</si>
  <si>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</si>
  <si>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</si>
  <si>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</si>
  <si>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</si>
  <si>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</si>
  <si>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</si>
  <si>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</si>
  <si>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</si>
  <si>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</si>
  <si>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</si>
  <si>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</si>
  <si>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</si>
  <si>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</si>
  <si>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</si>
  <si>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</si>
  <si>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</si>
  <si>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</si>
  <si>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</si>
  <si>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</si>
  <si>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</si>
  <si>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</si>
  <si>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</si>
  <si>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</si>
  <si>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</si>
  <si>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</si>
  <si>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</si>
  <si>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</si>
  <si>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</si>
  <si>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</si>
  <si>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</si>
  <si>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</si>
  <si>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</si>
  <si>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</si>
  <si>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</si>
  <si>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</si>
  <si>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</si>
  <si>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</si>
  <si>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</si>
  <si>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</si>
  <si>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</si>
  <si>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</si>
  <si>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</si>
  <si>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</si>
  <si>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</si>
  <si>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</si>
  <si>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</si>
  <si>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</si>
  <si>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</si>
  <si>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</si>
  <si>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</si>
  <si>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</si>
  <si>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</si>
  <si>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</si>
  <si>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</si>
  <si>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</si>
  <si>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</si>
  <si>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</si>
  <si>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</si>
  <si>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</si>
  <si>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</si>
  <si>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</si>
  <si>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</si>
  <si>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</si>
  <si>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</si>
  <si>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</si>
  <si>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</si>
  <si>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</si>
  <si>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</si>
  <si>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</si>
  <si>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</si>
  <si>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</si>
  <si>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</si>
  <si>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</si>
  <si>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</si>
  <si>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</si>
  <si>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</si>
  <si>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</si>
  <si>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</si>
  <si>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</si>
  <si>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</si>
  <si>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</si>
  <si>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</si>
  <si>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</si>
  <si>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</si>
  <si>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</si>
  <si>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</si>
  <si>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</si>
  <si>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</si>
  <si>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</si>
  <si>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</si>
  <si>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</si>
  <si>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</si>
  <si>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</si>
  <si>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</si>
  <si>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</si>
  <si>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</si>
  <si>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</si>
  <si>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</si>
  <si>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</si>
  <si>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</si>
  <si>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</si>
  <si>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</si>
  <si>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</si>
  <si>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</si>
  <si>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</si>
  <si>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</si>
  <si>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</si>
  <si>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</si>
  <si>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</si>
  <si>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</si>
  <si>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</si>
  <si>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</si>
  <si>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</si>
  <si>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</si>
  <si>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</si>
  <si>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</si>
  <si>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</si>
  <si>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</si>
  <si>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</si>
  <si>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</si>
  <si>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</si>
  <si>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</si>
  <si>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</si>
  <si>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</si>
  <si>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</si>
  <si>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</si>
  <si>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</si>
  <si>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</si>
  <si>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</si>
  <si>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</si>
  <si>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</si>
  <si>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</si>
  <si>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</si>
  <si>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</si>
  <si>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</si>
  <si>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</si>
  <si>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</si>
  <si>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</si>
  <si>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</si>
  <si>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</si>
  <si>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</si>
  <si>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</si>
  <si>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</si>
  <si>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</si>
  <si>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</si>
  <si>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</si>
  <si>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</si>
  <si>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</si>
  <si>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</si>
  <si>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</si>
  <si>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</si>
  <si>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</si>
  <si>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</si>
  <si>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</si>
  <si>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</si>
  <si>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</si>
  <si>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</si>
  <si>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</si>
  <si>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</si>
  <si>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</si>
  <si>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</si>
  <si>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</si>
  <si>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</si>
  <si>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</si>
  <si>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</si>
  <si>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</si>
  <si>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</si>
  <si>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</si>
  <si>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</si>
  <si>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</si>
  <si>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</si>
  <si>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</si>
  <si>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</si>
  <si>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</si>
  <si>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</si>
  <si>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</si>
  <si>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</si>
  <si>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</si>
  <si>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</si>
  <si>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</si>
  <si>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</si>
  <si>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</si>
  <si>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</si>
  <si>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</si>
  <si>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</si>
  <si>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</si>
  <si>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</si>
  <si>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</si>
  <si>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</si>
  <si>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</si>
  <si>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</si>
  <si>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</si>
  <si>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</si>
  <si>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</si>
  <si>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</si>
  <si>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</si>
  <si>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</si>
  <si>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</si>
  <si>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</si>
  <si>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</si>
  <si>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</si>
  <si>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</si>
  <si>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</si>
  <si>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</si>
  <si>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</si>
  <si>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</si>
  <si>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</si>
  <si>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</si>
  <si>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</si>
  <si>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</si>
  <si>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</si>
  <si>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</si>
  <si>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</si>
  <si>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</si>
  <si>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</si>
  <si>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</si>
  <si>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</si>
  <si>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</si>
  <si>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</si>
  <si>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</si>
  <si>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</si>
  <si>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</si>
  <si>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</si>
  <si>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</si>
  <si>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</si>
  <si>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</si>
  <si>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</si>
  <si>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</si>
  <si>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</si>
  <si>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</si>
  <si>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</si>
  <si>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</si>
  <si>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</si>
  <si>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</si>
  <si>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</si>
  <si>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</si>
  <si>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</si>
  <si>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</si>
  <si>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</si>
  <si>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</si>
  <si>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</si>
  <si>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</si>
  <si>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</si>
  <si>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</si>
  <si>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</si>
  <si>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</si>
  <si>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</si>
  <si>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</si>
  <si>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</si>
  <si>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</si>
  <si>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</si>
  <si>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</si>
  <si>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</si>
  <si>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</si>
  <si>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</si>
  <si>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</si>
  <si>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</si>
  <si>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</si>
  <si>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</si>
  <si>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</si>
  <si>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</si>
  <si>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</si>
  <si>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</si>
  <si>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</si>
  <si>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</si>
  <si>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</si>
  <si>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</si>
  <si>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</si>
  <si>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</si>
  <si>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</si>
  <si>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</si>
  <si>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</si>
  <si>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</si>
  <si>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</si>
  <si>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</si>
  <si>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</si>
  <si>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</si>
  <si>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</si>
  <si>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</si>
  <si>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</si>
  <si>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</si>
  <si>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</si>
  <si>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</si>
  <si>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</si>
  <si>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</si>
  <si>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</si>
  <si>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</si>
  <si>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</si>
  <si>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</si>
  <si>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</si>
  <si>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</si>
  <si>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</si>
  <si>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</si>
  <si>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</si>
  <si>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</si>
  <si>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</si>
  <si>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</si>
  <si>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</si>
  <si>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</si>
  <si>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</si>
  <si>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</si>
  <si>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</si>
  <si>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</si>
  <si>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</si>
  <si>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</si>
  <si>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</si>
  <si>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</si>
  <si>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</si>
  <si>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</si>
  <si>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</si>
  <si>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</si>
  <si>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</si>
  <si>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</si>
  <si>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</si>
  <si>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</si>
  <si>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</si>
  <si>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</si>
  <si>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</si>
  <si>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</si>
  <si>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</si>
  <si>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</si>
  <si>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</si>
  <si>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</si>
  <si>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</si>
  <si>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</si>
  <si>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</si>
  <si>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</si>
  <si>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</si>
  <si>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</si>
  <si>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</si>
  <si>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</si>
  <si>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</si>
  <si>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</si>
  <si>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</si>
  <si>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</si>
  <si>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</si>
  <si>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</si>
  <si>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</si>
  <si>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</si>
  <si>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</si>
  <si>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</si>
  <si>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</si>
  <si>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</si>
  <si>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</si>
  <si>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</si>
  <si>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</si>
  <si>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</si>
  <si>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</si>
  <si>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</si>
  <si>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</si>
  <si>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</si>
  <si>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</si>
  <si>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</si>
  <si>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</si>
  <si>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</si>
  <si>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</si>
  <si>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</si>
  <si>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</si>
  <si>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</si>
  <si>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</si>
  <si>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</si>
  <si>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</si>
  <si>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</si>
  <si>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</si>
  <si>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</si>
  <si>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</si>
  <si>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</si>
  <si>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</si>
  <si>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</si>
  <si>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</si>
  <si>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</si>
  <si>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</si>
  <si>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</si>
  <si>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</si>
  <si>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</si>
  <si>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</si>
  <si>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</si>
  <si>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</si>
  <si>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</si>
  <si>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</si>
  <si>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</si>
  <si>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</si>
  <si>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</si>
  <si>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</si>
  <si>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</si>
  <si>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</si>
  <si>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</si>
  <si>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</si>
  <si>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</si>
  <si>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</si>
  <si>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</si>
  <si>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</si>
  <si>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</si>
  <si>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</si>
  <si>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</si>
  <si>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</si>
  <si>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</si>
  <si>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</si>
  <si>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</si>
  <si>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</si>
  <si>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</si>
  <si>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</si>
  <si>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</si>
  <si>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</si>
  <si>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</si>
  <si>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</si>
  <si>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</si>
  <si>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</si>
  <si>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</si>
  <si>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</si>
  <si>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</si>
  <si>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</si>
  <si>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</si>
  <si>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</si>
  <si>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</si>
  <si>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</si>
  <si>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</si>
  <si>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</si>
  <si>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</si>
  <si>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</si>
  <si>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</si>
  <si>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</si>
  <si>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</si>
  <si>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</si>
  <si>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</si>
  <si>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</si>
  <si>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</si>
  <si>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</si>
  <si>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</si>
  <si>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</si>
  <si>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</si>
  <si>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</si>
  <si>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</si>
  <si>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</si>
  <si>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</si>
  <si>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</si>
  <si>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</si>
  <si>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</si>
  <si>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</si>
  <si>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</si>
  <si>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</si>
  <si>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</si>
  <si>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</si>
  <si>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</si>
  <si>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</si>
  <si>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</si>
  <si>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</si>
  <si>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</si>
  <si>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</si>
  <si>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</si>
  <si>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</si>
  <si>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</si>
  <si>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</si>
  <si>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</si>
  <si>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</si>
  <si>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</si>
  <si>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</si>
  <si>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</si>
  <si>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</si>
  <si>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</si>
  <si>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</si>
  <si>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</si>
  <si>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</si>
  <si>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</si>
  <si>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</si>
  <si>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</si>
  <si>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</si>
  <si>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</si>
  <si>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</si>
  <si>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</si>
  <si>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</si>
  <si>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</si>
  <si>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</si>
  <si>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</si>
  <si>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</si>
  <si>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</si>
  <si>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</si>
  <si>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</si>
  <si>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</si>
  <si>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</si>
  <si>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</si>
  <si>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</si>
  <si>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</si>
  <si>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</si>
  <si>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</si>
  <si>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</si>
  <si>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</si>
  <si>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</si>
  <si>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</si>
  <si>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</si>
  <si>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</si>
  <si>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</si>
  <si>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</si>
  <si>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</si>
  <si>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</si>
  <si>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</si>
  <si>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</si>
  <si>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</si>
  <si>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</si>
  <si>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</si>
  <si>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</si>
  <si>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</si>
  <si>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</si>
  <si>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</si>
  <si>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</si>
  <si>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</si>
  <si>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</si>
  <si>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</si>
  <si>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</si>
  <si>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</si>
  <si>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</si>
  <si>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</si>
  <si>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</si>
  <si>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</si>
  <si>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</si>
  <si>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</si>
  <si>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</si>
  <si>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</si>
  <si>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</si>
  <si>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</si>
  <si>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</si>
  <si>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</si>
  <si>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</si>
  <si>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</si>
  <si>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</si>
  <si>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</si>
  <si>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</si>
  <si>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</si>
  <si>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</si>
  <si>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</si>
  <si>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</si>
  <si>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</si>
  <si>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</si>
  <si>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</si>
  <si>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</si>
  <si>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</si>
  <si>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</si>
  <si>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</si>
  <si>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</si>
  <si>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</si>
  <si>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</si>
  <si>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</si>
  <si>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</si>
  <si>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</si>
  <si>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</si>
  <si>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</si>
  <si>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</si>
  <si>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</si>
  <si>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</si>
  <si>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</si>
  <si>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</si>
  <si>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</si>
  <si>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</si>
  <si>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</si>
  <si>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</si>
  <si>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</si>
  <si>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</si>
  <si>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</si>
  <si>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</si>
  <si>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</si>
  <si>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</si>
  <si>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</si>
  <si>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</si>
  <si>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</si>
  <si>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</si>
  <si>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</si>
  <si>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</si>
  <si>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</si>
  <si>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</si>
  <si>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</si>
  <si>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</si>
  <si>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</si>
  <si>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</si>
  <si>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</si>
  <si>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</si>
  <si>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</si>
  <si>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</si>
  <si>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</si>
  <si>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</si>
  <si>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</si>
  <si>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</si>
  <si>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</si>
  <si>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</si>
  <si>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</si>
  <si>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</si>
  <si>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</si>
  <si>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</si>
  <si>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</si>
  <si>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</si>
  <si>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</si>
  <si>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</si>
  <si>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</si>
  <si>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</si>
  <si>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</si>
  <si>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</si>
  <si>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</si>
  <si>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</si>
  <si>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</si>
  <si>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</si>
  <si>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</si>
  <si>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</si>
  <si>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</si>
  <si>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</si>
  <si>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</si>
  <si>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</si>
  <si>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</si>
  <si>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</si>
  <si>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</si>
  <si>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</si>
  <si>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</si>
  <si>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</si>
  <si>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</si>
  <si>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</si>
  <si>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</si>
  <si>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</si>
  <si>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</si>
  <si>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</si>
  <si>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</si>
  <si>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</si>
  <si>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</si>
  <si>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</si>
  <si>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</si>
  <si>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</si>
  <si>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</si>
  <si>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</si>
  <si>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</si>
  <si>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</si>
  <si>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</si>
  <si>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</si>
  <si>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</si>
  <si>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</si>
  <si>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</si>
  <si>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</si>
  <si>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</si>
  <si>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</si>
  <si>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</si>
  <si>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</si>
  <si>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</si>
  <si>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</si>
  <si>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</si>
  <si>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</si>
  <si>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</si>
  <si>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</si>
  <si>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</si>
  <si>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</si>
  <si>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</si>
  <si>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</si>
  <si>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</si>
  <si>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</si>
  <si>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</si>
  <si>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</si>
  <si>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</si>
  <si>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</si>
  <si>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</si>
  <si>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</si>
  <si>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</si>
  <si>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</si>
  <si>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</si>
  <si>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</si>
  <si>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</si>
  <si>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</si>
  <si>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</si>
  <si>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</si>
  <si>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</si>
  <si>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</si>
  <si>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</si>
  <si>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</si>
  <si>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</si>
  <si>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</si>
  <si>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</si>
  <si>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</si>
  <si>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</si>
  <si>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</si>
  <si>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</si>
  <si>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</si>
  <si>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</si>
  <si>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</si>
  <si>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</si>
  <si>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</si>
  <si>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</si>
  <si>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</si>
  <si>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</si>
  <si>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</si>
  <si>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</si>
  <si>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</si>
  <si>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</si>
  <si>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</si>
  <si>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</si>
  <si>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</si>
  <si>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</si>
  <si>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</si>
  <si>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</si>
  <si>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</si>
  <si>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</si>
  <si>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</si>
  <si>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</si>
  <si>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</si>
  <si>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</si>
  <si>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</si>
  <si>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</si>
  <si>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</si>
  <si>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</si>
  <si>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</si>
  <si>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</si>
  <si>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</si>
  <si>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</si>
  <si>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</si>
  <si>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</si>
  <si>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</si>
  <si>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</si>
  <si>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</si>
  <si>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</si>
  <si>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</si>
  <si>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</si>
  <si>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</si>
  <si>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</si>
  <si>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</si>
  <si>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</si>
  <si>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</si>
  <si>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</si>
  <si>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</si>
  <si>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</si>
  <si>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</si>
  <si>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</si>
  <si>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</si>
  <si>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</si>
  <si>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</si>
  <si>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</si>
  <si>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</si>
  <si>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</si>
  <si>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</si>
  <si>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</si>
  <si>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</si>
  <si>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</si>
  <si>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</si>
  <si>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</si>
  <si>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</si>
  <si>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</si>
  <si>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</si>
  <si>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</si>
  <si>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</si>
  <si>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</si>
  <si>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</si>
  <si>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</si>
  <si>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</si>
  <si>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</si>
  <si>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</si>
  <si>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</si>
  <si>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</si>
  <si>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</si>
  <si>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</si>
  <si>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</si>
  <si>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</si>
  <si>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</si>
  <si>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</si>
  <si>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</si>
  <si>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</si>
  <si>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</si>
  <si>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</si>
  <si>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</si>
  <si>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</si>
  <si>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</si>
  <si>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</si>
  <si>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</si>
  <si>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</si>
  <si>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</si>
  <si>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</si>
  <si>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</si>
  <si>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</si>
  <si>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</si>
  <si>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</si>
  <si>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</si>
  <si>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</si>
  <si>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</si>
  <si>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</si>
  <si>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</si>
  <si>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</si>
  <si>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</si>
  <si>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</si>
  <si>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</si>
  <si>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</si>
  <si>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</si>
  <si>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</si>
  <si>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</si>
  <si>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</si>
  <si>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</si>
  <si>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</si>
  <si>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</si>
  <si>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</si>
  <si>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</si>
  <si>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</si>
  <si>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</si>
  <si>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</si>
  <si>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</si>
  <si>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</si>
  <si>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</si>
  <si>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</si>
  <si>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</si>
  <si>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</si>
  <si>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</si>
  <si>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</si>
  <si>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</si>
  <si>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</si>
  <si>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</si>
  <si>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</si>
  <si>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</si>
  <si>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</si>
  <si>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</si>
  <si>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</si>
  <si>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</si>
  <si>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</si>
  <si>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</si>
  <si>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</si>
  <si>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</si>
  <si>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</si>
  <si>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</si>
  <si>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</si>
  <si>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</si>
  <si>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</si>
  <si>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</si>
  <si>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</si>
  <si>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</si>
  <si>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</si>
  <si>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</si>
  <si>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</si>
  <si>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</si>
  <si>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</si>
  <si>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</si>
  <si>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</si>
  <si>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</si>
  <si>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</si>
  <si>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</si>
  <si>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</si>
  <si>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</si>
  <si>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</si>
  <si>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</si>
  <si>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</si>
  <si>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</si>
  <si>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</si>
  <si>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</si>
  <si>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</si>
  <si>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</si>
  <si>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</si>
  <si>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</si>
  <si>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</si>
  <si>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</si>
  <si>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</si>
  <si>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</si>
  <si>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</si>
  <si>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</si>
  <si>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</si>
  <si>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</si>
  <si>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</si>
  <si>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</si>
  <si>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</si>
  <si>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</si>
  <si>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</si>
  <si>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</si>
  <si>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</si>
  <si>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</si>
  <si>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</si>
  <si>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</si>
  <si>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</si>
  <si>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</si>
  <si>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</si>
  <si>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</si>
  <si>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</si>
  <si>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</si>
  <si>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</si>
  <si>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</si>
  <si>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</si>
  <si>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</si>
  <si>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</si>
  <si>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</si>
  <si>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</si>
  <si>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</si>
  <si>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</si>
  <si>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</si>
  <si>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</si>
  <si>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</si>
  <si>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</si>
  <si>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</si>
  <si>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</si>
  <si>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</si>
  <si>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</si>
  <si>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</si>
  <si>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</si>
  <si>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</si>
  <si>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</si>
  <si>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</si>
  <si>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</si>
  <si>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</si>
  <si>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</si>
  <si>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</si>
  <si>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</si>
  <si>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</si>
  <si>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</si>
  <si>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</si>
  <si>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</si>
  <si>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</si>
  <si>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</si>
  <si>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</si>
  <si>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</si>
  <si>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</si>
  <si>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</si>
  <si>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</si>
  <si>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</si>
  <si>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</si>
  <si>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</si>
  <si>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</si>
  <si>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</si>
  <si>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</si>
  <si>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</si>
  <si>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</si>
  <si>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</si>
  <si>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</si>
  <si>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</si>
  <si>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</si>
  <si>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</si>
  <si>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</si>
  <si>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</si>
  <si>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</si>
  <si>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</si>
  <si>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</si>
  <si>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</si>
  <si>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</si>
  <si>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</si>
  <si>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</si>
  <si>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</si>
  <si>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</si>
  <si>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</si>
  <si>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</si>
  <si>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</si>
  <si>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</si>
  <si>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</si>
  <si>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</si>
  <si>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</si>
  <si>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</si>
  <si>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</si>
  <si>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</si>
  <si>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</si>
  <si>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</si>
  <si>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</si>
  <si>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</si>
  <si>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</si>
  <si>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</si>
  <si>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</si>
  <si>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</si>
  <si>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</si>
  <si>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</si>
  <si>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</si>
  <si>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</si>
  <si>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</si>
  <si>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</si>
  <si>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</si>
  <si>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</si>
  <si>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</si>
  <si>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</si>
  <si>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</si>
  <si>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</si>
  <si>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</si>
  <si>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</si>
  <si>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</si>
  <si>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</si>
  <si>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</si>
  <si>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</si>
  <si>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</si>
  <si>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</si>
  <si>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</si>
  <si>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</si>
  <si>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</si>
  <si>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</si>
  <si>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</si>
  <si>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</si>
  <si>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</si>
  <si>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</si>
  <si>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</si>
  <si>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</si>
  <si>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</si>
  <si>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</si>
  <si>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</si>
  <si>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</si>
  <si>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</si>
  <si>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</si>
  <si>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</si>
  <si>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</si>
  <si>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</si>
  <si>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</si>
  <si>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</si>
  <si>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</si>
  <si>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</si>
  <si>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</si>
  <si>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</si>
  <si>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</si>
  <si>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</si>
  <si>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</si>
  <si>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</si>
  <si>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</si>
  <si>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</si>
  <si>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</si>
  <si>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</si>
  <si>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</si>
  <si>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</si>
  <si>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</si>
  <si>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</si>
  <si>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</si>
  <si>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</si>
  <si>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</si>
  <si>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</si>
  <si>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</si>
  <si>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</si>
  <si>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</si>
  <si>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</si>
  <si>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</si>
  <si>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</si>
  <si>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</si>
  <si>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</si>
  <si>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</si>
  <si>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</si>
  <si>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</si>
  <si>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</si>
  <si>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</si>
  <si>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</si>
  <si>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</si>
  <si>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</si>
  <si>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</si>
  <si>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</si>
  <si>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</si>
  <si>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</si>
  <si>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</si>
  <si>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</si>
  <si>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</si>
  <si>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</si>
  <si>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</si>
  <si>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</si>
  <si>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</si>
  <si>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</si>
  <si>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</si>
  <si>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</si>
  <si>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</si>
  <si>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</si>
  <si>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</si>
  <si>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</si>
  <si>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</si>
  <si>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</si>
  <si>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</si>
  <si>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</si>
  <si>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</si>
  <si>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</si>
  <si>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</si>
  <si>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</si>
  <si>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</si>
  <si>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</si>
  <si>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</si>
  <si>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</si>
  <si>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</si>
  <si>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</si>
  <si>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</si>
  <si>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</si>
  <si>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</si>
  <si>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</si>
  <si>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</si>
  <si>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</si>
  <si>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</si>
  <si>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</si>
  <si>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</si>
  <si>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</si>
  <si>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</si>
  <si>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</si>
  <si>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</si>
  <si>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</si>
  <si>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</si>
  <si>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</si>
  <si>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</si>
  <si>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</si>
  <si>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</si>
  <si>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</si>
  <si>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</si>
  <si>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</si>
  <si>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</si>
  <si>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</si>
  <si>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</si>
  <si>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</si>
  <si>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</si>
  <si>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</si>
  <si>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</si>
  <si>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</si>
  <si>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</si>
  <si>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</si>
  <si>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</si>
  <si>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</si>
  <si>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</si>
  <si>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</si>
  <si>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</si>
  <si>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</si>
  <si>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</si>
  <si>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</si>
  <si>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</si>
  <si>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</si>
  <si>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</si>
  <si>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</si>
  <si>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</si>
  <si>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</si>
  <si>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</si>
  <si>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</si>
  <si>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</si>
  <si>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</si>
  <si>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</si>
  <si>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</si>
  <si>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</si>
  <si>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</si>
  <si>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</si>
  <si>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</si>
  <si>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</si>
  <si>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</si>
  <si>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</si>
  <si>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</si>
  <si>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</si>
  <si>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</si>
  <si>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</si>
  <si>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</si>
  <si>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</si>
  <si>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</si>
  <si>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</si>
  <si>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</si>
  <si>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</si>
  <si>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</si>
  <si>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</si>
  <si>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</si>
  <si>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</si>
  <si>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</si>
  <si>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</si>
  <si>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</si>
  <si>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</si>
  <si>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</si>
  <si>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</si>
  <si>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</si>
  <si>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</si>
  <si>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</si>
  <si>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</si>
  <si>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</si>
  <si>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</si>
  <si>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</si>
  <si>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</si>
  <si>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</si>
  <si>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</si>
  <si>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</si>
  <si>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</si>
  <si>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</si>
  <si>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</si>
  <si>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</si>
  <si>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</si>
  <si>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</si>
  <si>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</si>
  <si>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</si>
  <si>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</si>
  <si>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</si>
  <si>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</si>
  <si>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</si>
  <si>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</si>
  <si>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</si>
  <si>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</si>
  <si>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</si>
  <si>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</si>
  <si>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</si>
  <si>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</si>
  <si>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</si>
  <si>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</si>
  <si>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</si>
  <si>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</si>
  <si>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</si>
  <si>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</si>
  <si>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</si>
  <si>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</si>
  <si>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</si>
  <si>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</si>
  <si>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</si>
  <si>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</si>
  <si>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</si>
  <si>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</si>
  <si>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</si>
  <si>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</si>
  <si>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</si>
  <si>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</si>
  <si>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</si>
  <si>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</si>
  <si>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</si>
  <si>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</si>
  <si>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</si>
  <si>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</si>
  <si>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</si>
  <si>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</si>
  <si>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</si>
  <si>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</si>
  <si>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</si>
  <si>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</si>
  <si>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</si>
  <si>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</si>
  <si>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</si>
  <si>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</si>
  <si>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</si>
  <si>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</si>
  <si>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</si>
  <si>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</si>
  <si>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</si>
  <si>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</si>
  <si>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</si>
  <si>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</si>
  <si>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</si>
  <si>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</si>
  <si>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</si>
  <si>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</si>
  <si>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</si>
  <si>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</si>
  <si>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</si>
  <si>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</si>
  <si>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</si>
  <si>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</si>
  <si>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</si>
  <si>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</si>
  <si>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</si>
  <si>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</si>
  <si>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</si>
  <si>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</si>
  <si>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</si>
  <si>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</si>
  <si>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</si>
  <si>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</si>
  <si>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</si>
  <si>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</si>
  <si>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</si>
  <si>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</si>
  <si>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</si>
  <si>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</si>
  <si>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</si>
  <si>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</si>
  <si>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</si>
  <si>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</si>
  <si>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</si>
  <si>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</si>
  <si>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</si>
  <si>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</si>
  <si>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</si>
  <si>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</si>
  <si>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</si>
  <si>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</si>
  <si>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</si>
  <si>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</si>
  <si>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</si>
  <si>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</si>
  <si>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</si>
  <si>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</si>
  <si>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</si>
  <si>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</si>
  <si>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</si>
  <si>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</si>
  <si>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</si>
  <si>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</si>
  <si>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</si>
  <si>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</si>
  <si>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</si>
  <si>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</si>
  <si>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</si>
  <si>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</si>
  <si>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</si>
  <si>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</si>
  <si>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</si>
  <si>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</si>
  <si>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</si>
  <si>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</si>
  <si>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</si>
  <si>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</si>
  <si>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</si>
  <si>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</si>
  <si>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</si>
  <si>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</si>
  <si>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</si>
  <si>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</si>
  <si>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</si>
  <si>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</si>
  <si>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</si>
  <si>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</si>
  <si>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</si>
  <si>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</si>
  <si>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</si>
  <si>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</si>
  <si>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</si>
  <si>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</si>
  <si>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</si>
  <si>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</si>
  <si>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</si>
  <si>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</si>
  <si>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</si>
  <si>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</si>
  <si>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</si>
  <si>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</si>
  <si>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</si>
  <si>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</si>
  <si>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</si>
  <si>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</si>
  <si>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</si>
  <si>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</si>
  <si>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</si>
  <si>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</si>
  <si>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</si>
  <si>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</si>
  <si>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</si>
  <si>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</si>
  <si>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</si>
  <si>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</si>
  <si>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</si>
  <si>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</si>
  <si>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</si>
  <si>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</si>
  <si>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</si>
  <si>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</si>
  <si>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</si>
  <si>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</si>
  <si>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</si>
  <si>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</si>
  <si>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</si>
  <si>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</si>
  <si>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</si>
  <si>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</si>
  <si>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</si>
  <si>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</si>
  <si>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</si>
  <si>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</si>
  <si>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</si>
  <si>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</si>
  <si>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</si>
  <si>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</si>
  <si>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</si>
  <si>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</si>
  <si>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</si>
  <si>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</si>
  <si>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</si>
  <si>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</si>
  <si>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</si>
  <si>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</si>
  <si>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</si>
  <si>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</si>
  <si>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</si>
  <si>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</si>
  <si>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</si>
  <si>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</si>
  <si>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</si>
  <si>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</si>
  <si>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</si>
  <si>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</si>
  <si>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</si>
  <si>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</si>
  <si>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</si>
  <si>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</si>
  <si>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</si>
  <si>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</si>
  <si>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</si>
  <si>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</si>
  <si>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</si>
  <si>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</si>
  <si>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</si>
  <si>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</si>
  <si>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</si>
  <si>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</si>
  <si>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</si>
  <si>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</si>
  <si>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</si>
  <si>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</si>
  <si>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</si>
  <si>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</si>
  <si>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</si>
  <si>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</si>
  <si>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</si>
  <si>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</si>
  <si>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</si>
  <si>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</si>
  <si>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</si>
  <si>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</si>
  <si>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</si>
  <si>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</si>
  <si>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</si>
  <si>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</si>
  <si>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</si>
  <si>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</si>
  <si>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</si>
  <si>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</si>
  <si>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</si>
  <si>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</si>
  <si>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</si>
  <si>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</si>
  <si>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</si>
  <si>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</si>
  <si>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</si>
  <si>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</si>
  <si>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</si>
  <si>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</si>
  <si>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</si>
  <si>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</si>
  <si>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</si>
  <si>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</si>
  <si>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</si>
  <si>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</si>
  <si>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</si>
  <si>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</si>
  <si>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</si>
  <si>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</si>
  <si>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</si>
  <si>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</si>
  <si>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</si>
  <si>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</si>
  <si>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</si>
  <si>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</si>
  <si>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</si>
  <si>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</si>
  <si>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</si>
  <si>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</si>
  <si>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</si>
  <si>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</si>
  <si>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</si>
  <si>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</si>
  <si>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</si>
  <si>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</si>
  <si>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</si>
  <si>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</si>
  <si>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</si>
  <si>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</si>
  <si>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</si>
  <si>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</si>
  <si>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</si>
  <si>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</si>
  <si>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</si>
  <si>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</si>
  <si>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</si>
  <si>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</si>
  <si>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</si>
  <si>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</si>
  <si>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</si>
  <si>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</si>
  <si>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</si>
  <si>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</si>
  <si>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</si>
  <si>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</si>
  <si>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</si>
  <si>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</si>
  <si>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</si>
  <si>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</si>
  <si>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</si>
  <si>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</si>
  <si>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</si>
  <si>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</si>
  <si>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</si>
  <si>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</si>
  <si>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</si>
  <si>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</si>
  <si>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</si>
  <si>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</si>
  <si>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</si>
  <si>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</si>
  <si>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</si>
  <si>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</si>
  <si>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</si>
  <si>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</si>
  <si>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</si>
  <si>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</si>
  <si>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</si>
  <si>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</si>
  <si>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</si>
  <si>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</si>
  <si>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</si>
  <si>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</si>
  <si>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</si>
  <si>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</si>
  <si>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</si>
  <si>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</si>
  <si>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</si>
  <si>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</si>
  <si>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</si>
  <si>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</si>
  <si>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</si>
  <si>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</si>
  <si>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</si>
  <si>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</si>
  <si>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</si>
  <si>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</si>
  <si>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</si>
  <si>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</si>
  <si>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</si>
  <si>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</si>
  <si>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</si>
  <si>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</si>
  <si>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</si>
  <si>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</si>
  <si>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</si>
  <si>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</si>
  <si>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</si>
  <si>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</si>
  <si>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</si>
  <si>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</si>
  <si>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</si>
  <si>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</si>
  <si>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</si>
  <si>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</si>
  <si>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</si>
  <si>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</si>
  <si>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</si>
  <si>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</si>
  <si>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</si>
  <si>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</si>
  <si>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</si>
  <si>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</si>
  <si>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</si>
  <si>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</si>
  <si>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</si>
  <si>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</si>
  <si>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</si>
  <si>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</si>
  <si>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</si>
  <si>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</si>
  <si>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</si>
  <si>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</si>
  <si>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</si>
  <si>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</si>
  <si>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</si>
  <si>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</si>
  <si>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</si>
  <si>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</si>
  <si>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</si>
  <si>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</si>
  <si>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</si>
  <si>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</si>
  <si>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</si>
  <si>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</si>
  <si>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</si>
  <si>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</si>
  <si>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</si>
  <si>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</si>
  <si>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</si>
  <si>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</si>
  <si>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</si>
  <si>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</si>
  <si>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</si>
  <si>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</si>
  <si>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</si>
  <si>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</si>
  <si>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</si>
  <si>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</si>
  <si>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</si>
  <si>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</si>
  <si>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</si>
  <si>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</si>
  <si>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</si>
  <si>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</si>
  <si>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</si>
  <si>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</si>
  <si>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</si>
  <si>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</si>
  <si>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</si>
  <si>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</si>
  <si>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</si>
  <si>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</si>
  <si>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</si>
  <si>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</si>
  <si>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</si>
  <si>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</si>
  <si>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</si>
  <si>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</si>
  <si>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</si>
  <si>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</si>
  <si>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</si>
  <si>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</si>
  <si>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</si>
  <si>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</si>
  <si>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</si>
  <si>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</si>
  <si>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</si>
  <si>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</si>
  <si>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</si>
  <si>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</si>
  <si>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</si>
  <si>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</si>
  <si>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</si>
  <si>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</si>
  <si>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</si>
  <si>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</si>
  <si>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</si>
  <si>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</si>
  <si>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</si>
  <si>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</si>
  <si>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</si>
  <si>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</si>
  <si>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</si>
  <si>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</si>
  <si>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</si>
  <si>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</si>
  <si>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</si>
  <si>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</si>
  <si>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</si>
  <si>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</si>
  <si>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</si>
  <si>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</si>
  <si>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</si>
  <si>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</si>
  <si>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</si>
  <si>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</si>
  <si>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</si>
  <si>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</si>
  <si>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</si>
  <si>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</si>
  <si>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</si>
  <si>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</si>
  <si>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</si>
  <si>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</si>
  <si>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</si>
  <si>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</si>
  <si>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</si>
  <si>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</si>
  <si>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</si>
  <si>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</si>
  <si>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</si>
  <si>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</si>
  <si>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</si>
  <si>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</si>
  <si>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</si>
  <si>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</si>
  <si>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</si>
  <si>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</si>
  <si>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</si>
  <si>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</si>
  <si>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</si>
  <si>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</si>
  <si>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</si>
  <si>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</si>
  <si>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</si>
  <si>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</si>
  <si>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</si>
  <si>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</si>
  <si>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</si>
  <si>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</si>
  <si>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</si>
  <si>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</si>
  <si>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</si>
  <si>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</si>
  <si>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</si>
  <si>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</si>
  <si>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</si>
  <si>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</si>
  <si>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</si>
  <si>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</si>
  <si>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</si>
  <si>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</si>
  <si>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</si>
  <si>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</si>
  <si>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</si>
  <si>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</si>
  <si>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</si>
  <si>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</si>
  <si>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</si>
  <si>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</si>
  <si>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</si>
  <si>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</si>
  <si>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</si>
  <si>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</si>
  <si>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</si>
  <si>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</si>
  <si>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</si>
  <si>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</si>
  <si>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</si>
  <si>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</si>
  <si>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</si>
  <si>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</si>
  <si>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</si>
  <si>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</si>
  <si>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</si>
  <si>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</si>
  <si>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</si>
  <si>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</si>
  <si>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</si>
  <si>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</si>
  <si>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</si>
  <si>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</si>
  <si>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</si>
  <si>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</si>
  <si>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</si>
  <si>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</si>
  <si>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</si>
  <si>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</si>
  <si>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</si>
  <si>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</si>
  <si>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</si>
  <si>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</si>
  <si>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</si>
  <si>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</si>
  <si>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</si>
  <si>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</si>
  <si>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</si>
  <si>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</si>
  <si>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</si>
  <si>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</si>
  <si>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</si>
  <si>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</si>
  <si>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</si>
  <si>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</si>
  <si>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</si>
  <si>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</si>
  <si>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</si>
  <si>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</si>
  <si>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</si>
  <si>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</si>
  <si>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</si>
  <si>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</si>
  <si>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</si>
  <si>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</si>
  <si>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</si>
  <si>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</si>
  <si>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</si>
  <si>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</si>
  <si>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</si>
  <si>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</si>
  <si>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</si>
  <si>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</si>
  <si>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</si>
  <si>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</si>
  <si>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</si>
  <si>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</si>
  <si>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</si>
  <si>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</si>
  <si>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</si>
  <si>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</si>
  <si>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</si>
  <si>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</si>
  <si>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</si>
  <si>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</si>
  <si>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</si>
  <si>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</si>
  <si>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</si>
  <si>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</si>
  <si>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</si>
  <si>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</si>
  <si>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</si>
  <si>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</si>
  <si>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</si>
  <si>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</si>
  <si>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</si>
  <si>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</si>
  <si>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</si>
  <si>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</si>
  <si>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</si>
  <si>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</si>
  <si>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</si>
  <si>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</si>
  <si>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</si>
  <si>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</si>
  <si>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</si>
  <si>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</si>
  <si>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</si>
  <si>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</si>
  <si>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</si>
  <si>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</si>
  <si>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</si>
  <si>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</si>
  <si>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</si>
  <si>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</si>
  <si>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</si>
  <si>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</si>
  <si>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</si>
  <si>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</si>
  <si>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</si>
  <si>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</si>
  <si>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</si>
  <si>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</si>
  <si>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</si>
  <si>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</si>
  <si>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</si>
  <si>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</si>
  <si>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</si>
  <si>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</si>
  <si>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</si>
  <si>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</si>
  <si>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</si>
  <si>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</si>
  <si>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</si>
  <si>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</si>
  <si>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</si>
  <si>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</si>
  <si>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</si>
  <si>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</si>
  <si>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</si>
  <si>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</si>
  <si>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</si>
  <si>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</si>
  <si>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</si>
  <si>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</si>
  <si>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</si>
  <si>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</si>
  <si>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</si>
  <si>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</si>
  <si>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</si>
  <si>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</si>
  <si>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</si>
  <si>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</si>
  <si>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</si>
  <si>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</si>
  <si>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</si>
  <si>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</si>
  <si>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</si>
  <si>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</si>
  <si>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</si>
  <si>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</si>
  <si>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</si>
  <si>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</si>
  <si>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</si>
  <si>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</si>
  <si>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</si>
  <si>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</si>
  <si>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</si>
  <si>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</si>
  <si>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</si>
  <si>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</si>
  <si>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</si>
  <si>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</si>
  <si>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</si>
  <si>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</si>
  <si>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</si>
  <si>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</si>
  <si>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</si>
  <si>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</si>
  <si>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</si>
  <si>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</si>
  <si>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</si>
  <si>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</si>
  <si>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</si>
  <si>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</si>
  <si>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</si>
  <si>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</si>
  <si>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</si>
  <si>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</si>
  <si>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</si>
  <si>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</si>
  <si>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</si>
  <si>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</si>
  <si>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</si>
  <si>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</si>
  <si>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</si>
  <si>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</si>
  <si>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</si>
  <si>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</si>
  <si>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</si>
  <si>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</si>
  <si>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</si>
  <si>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</si>
  <si>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</si>
  <si>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</si>
  <si>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</si>
  <si>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</si>
  <si>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</si>
  <si>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</si>
  <si>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</si>
  <si>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</si>
  <si>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</si>
  <si>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</si>
  <si>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</si>
  <si>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</si>
  <si>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</si>
  <si>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</si>
  <si>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</si>
  <si>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</si>
  <si>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</si>
  <si>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</si>
  <si>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</si>
  <si>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</si>
  <si>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</si>
  <si>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</si>
  <si>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</si>
  <si>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</si>
  <si>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</si>
  <si>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</si>
  <si>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</si>
  <si>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</si>
  <si>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</si>
  <si>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</si>
  <si>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</si>
  <si>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</si>
  <si>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</si>
  <si>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</si>
  <si>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</si>
  <si>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</si>
  <si>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</si>
  <si>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</si>
  <si>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</si>
  <si>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</si>
  <si>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</si>
  <si>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</si>
  <si>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</si>
  <si>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</si>
  <si>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</si>
  <si>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</si>
  <si>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</si>
  <si>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</si>
  <si>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</si>
  <si>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</si>
  <si>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</si>
  <si>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</si>
  <si>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</si>
  <si>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</si>
  <si>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</si>
  <si>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</si>
  <si>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</si>
  <si>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</si>
  <si>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</si>
  <si>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</si>
  <si>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</si>
  <si>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</si>
  <si>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</si>
  <si>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</si>
  <si>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</si>
  <si>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</si>
  <si>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</si>
  <si>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</si>
  <si>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</si>
  <si>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</si>
  <si>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</si>
  <si>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</si>
  <si>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</si>
  <si>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</si>
  <si>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</si>
  <si>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</si>
  <si>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</si>
  <si>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</si>
  <si>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</si>
  <si>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</si>
  <si>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</si>
  <si>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</si>
  <si>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</si>
  <si>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</si>
  <si>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</si>
  <si>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</si>
  <si>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</si>
  <si>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</si>
  <si>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</si>
  <si>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</si>
  <si>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</si>
  <si>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</si>
  <si>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</si>
  <si>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</si>
  <si>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</si>
  <si>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</si>
  <si>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</si>
  <si>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</si>
  <si>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</si>
  <si>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</si>
  <si>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</si>
  <si>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</si>
  <si>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</si>
  <si>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</si>
  <si>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</si>
  <si>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</si>
  <si>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</si>
  <si>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</si>
  <si>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</si>
  <si>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</si>
  <si>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</si>
  <si>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</si>
  <si>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</si>
  <si>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</si>
  <si>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</si>
  <si>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</si>
  <si>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</si>
  <si>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</si>
  <si>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</si>
  <si>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</si>
  <si>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</si>
  <si>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</si>
  <si>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</si>
  <si>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</si>
  <si>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</si>
  <si>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</si>
  <si>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</si>
  <si>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</si>
  <si>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</si>
  <si>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</si>
  <si>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</si>
  <si>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</si>
  <si>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</si>
  <si>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</si>
  <si>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</si>
  <si>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</si>
  <si>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</si>
  <si>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</si>
  <si>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</si>
  <si>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</si>
  <si>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</si>
  <si>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</si>
  <si>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</si>
  <si>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</si>
  <si>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</si>
  <si>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</si>
  <si>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</si>
  <si>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</si>
  <si>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</si>
  <si>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</si>
  <si>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</si>
  <si>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</si>
  <si>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</si>
  <si>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</si>
  <si>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</si>
  <si>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</si>
  <si>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</si>
  <si>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</si>
  <si>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</si>
  <si>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</si>
  <si>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</si>
  <si>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</si>
  <si>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</si>
  <si>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</si>
  <si>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</si>
  <si>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</si>
  <si>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</si>
  <si>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</si>
  <si>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</si>
  <si>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</si>
  <si>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</si>
  <si>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</si>
  <si>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</si>
  <si>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</si>
  <si>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</si>
  <si>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</si>
  <si>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</si>
  <si>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</si>
  <si>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</si>
  <si>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</si>
  <si>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</si>
  <si>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</si>
  <si>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</si>
  <si>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</si>
  <si>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</si>
  <si>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</si>
  <si>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</si>
  <si>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</si>
  <si>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</si>
  <si>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</si>
  <si>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</si>
  <si>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</si>
  <si>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</si>
  <si>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</si>
  <si>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</si>
  <si>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</si>
  <si>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</si>
  <si>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</si>
  <si>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</si>
  <si>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</si>
  <si>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</si>
  <si>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</si>
  <si>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</si>
  <si>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</si>
  <si>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</si>
  <si>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</si>
  <si>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</si>
  <si>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</si>
  <si>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</si>
  <si>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</si>
  <si>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</si>
  <si>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</si>
  <si>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</si>
  <si>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</si>
  <si>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</si>
  <si>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</si>
  <si>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</si>
  <si>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</si>
  <si>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</si>
  <si>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</si>
  <si>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</si>
  <si>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</si>
  <si>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</si>
  <si>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</si>
  <si>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</si>
  <si>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</si>
  <si>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</si>
  <si>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</si>
  <si>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</si>
  <si>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</si>
  <si>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</si>
  <si>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</si>
  <si>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</si>
  <si>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</si>
  <si>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</si>
  <si>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</si>
  <si>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</si>
  <si>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</si>
  <si>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</si>
  <si>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</si>
  <si>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</si>
  <si>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</si>
  <si>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</si>
  <si>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</si>
  <si>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</si>
  <si>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</si>
  <si>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</si>
  <si>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</si>
  <si>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</si>
  <si>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</si>
  <si>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</si>
  <si>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</si>
  <si>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</si>
  <si>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</si>
  <si>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</si>
  <si>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</si>
  <si>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</si>
  <si>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</si>
  <si>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</si>
  <si>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</si>
  <si>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</si>
  <si>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</si>
  <si>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</si>
  <si>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</si>
  <si>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</si>
  <si>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</si>
  <si>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</si>
  <si>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</si>
  <si>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</si>
  <si>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</si>
  <si>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</si>
  <si>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</si>
  <si>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</si>
  <si>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</si>
  <si>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</si>
  <si>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</si>
  <si>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</si>
  <si>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</si>
  <si>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</si>
  <si>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</si>
  <si>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</si>
  <si>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</si>
  <si>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</si>
  <si>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</si>
  <si>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</si>
  <si>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</si>
  <si>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</si>
  <si>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</si>
  <si>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</si>
  <si>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</si>
  <si>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</si>
  <si>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</si>
  <si>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</si>
  <si>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</si>
  <si>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</si>
  <si>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</si>
  <si>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</si>
  <si>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</si>
  <si>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</si>
  <si>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</si>
  <si>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</si>
  <si>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</si>
  <si>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</si>
  <si>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</si>
  <si>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</si>
  <si>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</si>
  <si>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</si>
  <si>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</si>
  <si>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</si>
  <si>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</si>
  <si>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</si>
  <si>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</si>
  <si>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</si>
  <si>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</si>
  <si>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</si>
  <si>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</si>
  <si>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</si>
  <si>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</si>
  <si>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</si>
  <si>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</si>
  <si>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</si>
  <si>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</si>
  <si>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</si>
  <si>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</si>
  <si>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</si>
  <si>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</si>
  <si>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</si>
  <si>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</si>
  <si>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</si>
  <si>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</si>
  <si>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</si>
  <si>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</si>
  <si>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</si>
  <si>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</si>
  <si>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</si>
  <si>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</si>
  <si>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</si>
  <si>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</si>
  <si>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</si>
  <si>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</si>
  <si>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</si>
  <si>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</si>
  <si>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</si>
  <si>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</si>
  <si>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</si>
  <si>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</si>
  <si>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</si>
  <si>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</si>
  <si>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</si>
  <si>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</si>
  <si>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</si>
  <si>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</si>
  <si>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</si>
  <si>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</si>
  <si>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</si>
  <si>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</si>
  <si>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</si>
  <si>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</si>
  <si>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</si>
  <si>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</si>
  <si>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</si>
  <si>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</si>
  <si>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</si>
  <si>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</si>
  <si>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</si>
  <si>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</si>
  <si>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</si>
  <si>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</si>
  <si>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</si>
  <si>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</si>
  <si>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</si>
  <si>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</si>
  <si>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</si>
  <si>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</si>
  <si>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</si>
  <si>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</si>
  <si>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</si>
  <si>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</si>
  <si>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</si>
  <si>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</si>
  <si>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</si>
  <si>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</si>
  <si>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</si>
  <si>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</si>
  <si>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</si>
  <si>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</si>
  <si>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</si>
  <si>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</si>
  <si>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</si>
  <si>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</si>
  <si>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</si>
  <si>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</si>
  <si>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</si>
  <si>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</si>
  <si>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</si>
  <si>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</si>
  <si>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</si>
  <si>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</si>
  <si>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</si>
  <si>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</si>
  <si>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</si>
  <si>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</si>
  <si>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</si>
  <si>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</si>
  <si>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</si>
  <si>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</si>
  <si>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</si>
  <si>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</si>
  <si>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</si>
  <si>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</si>
  <si>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</si>
  <si>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</si>
  <si>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</si>
  <si>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</si>
  <si>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</si>
  <si>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</si>
  <si>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</si>
  <si>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</si>
  <si>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</si>
  <si>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</si>
  <si>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</si>
  <si>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</si>
  <si>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</si>
  <si>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</si>
  <si>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</si>
  <si>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</si>
  <si>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</si>
  <si>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</si>
  <si>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</si>
  <si>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</si>
  <si>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</si>
  <si>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</si>
  <si>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</si>
  <si>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</si>
  <si>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</si>
  <si>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</si>
  <si>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</si>
  <si>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</si>
  <si>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</si>
  <si>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</si>
  <si>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</si>
  <si>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</si>
  <si>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</si>
  <si>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</si>
  <si>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</si>
  <si>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</si>
  <si>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</si>
  <si>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</si>
  <si>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</si>
  <si>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</si>
  <si>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</si>
  <si>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</si>
  <si>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</si>
  <si>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</si>
  <si>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</si>
  <si>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</si>
  <si>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</si>
  <si>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</si>
  <si>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</si>
  <si>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</si>
  <si>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</si>
  <si>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</si>
  <si>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</si>
  <si>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</si>
  <si>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</si>
  <si>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</si>
  <si>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</si>
  <si>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</si>
  <si>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</si>
  <si>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</si>
  <si>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</si>
  <si>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</si>
  <si>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</si>
  <si>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</si>
  <si>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</si>
  <si>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</si>
  <si>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</si>
  <si>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</si>
  <si>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</si>
  <si>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</si>
  <si>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</si>
  <si>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</si>
  <si>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</si>
  <si>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</si>
  <si>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</si>
  <si>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</si>
  <si>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</si>
  <si>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</si>
  <si>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</si>
  <si>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</si>
  <si>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</si>
  <si>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</si>
  <si>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</si>
  <si>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</si>
  <si>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</si>
  <si>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</si>
  <si>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</si>
  <si>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</si>
  <si>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</si>
  <si>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</si>
  <si>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</si>
  <si>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</si>
  <si>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</si>
  <si>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</si>
  <si>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</si>
  <si>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</si>
  <si>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</si>
  <si>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</si>
  <si>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</si>
  <si>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</si>
  <si>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</si>
  <si>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</si>
  <si>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</si>
  <si>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</si>
  <si>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</si>
  <si>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</si>
  <si>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</si>
  <si>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</si>
  <si>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</si>
  <si>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</si>
  <si>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</si>
  <si>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</si>
  <si>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</si>
  <si>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</si>
  <si>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</si>
  <si>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</si>
  <si>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</si>
  <si>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</si>
  <si>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</si>
  <si>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</si>
  <si>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</si>
  <si>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</si>
  <si>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</si>
  <si>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</si>
  <si>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</si>
  <si>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</si>
  <si>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</si>
  <si>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</si>
  <si>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</si>
  <si>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</si>
  <si>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</si>
  <si>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</si>
  <si>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</si>
  <si>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</si>
  <si>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</si>
  <si>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</si>
  <si>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</si>
  <si>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</si>
  <si>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</si>
  <si>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</si>
  <si>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</si>
  <si>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</si>
  <si>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</si>
  <si>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</si>
  <si>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</si>
  <si>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</si>
  <si>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</si>
  <si>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</si>
  <si>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</si>
  <si>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</si>
  <si>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</si>
  <si>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</si>
  <si>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</si>
  <si>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</si>
  <si>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</si>
  <si>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</si>
  <si>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</si>
  <si>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</si>
  <si>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</si>
  <si>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</si>
  <si>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</si>
  <si>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</si>
  <si>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</si>
  <si>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</si>
  <si>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</si>
  <si>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</si>
  <si>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</si>
  <si>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</si>
  <si>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</si>
  <si>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</si>
  <si>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</si>
  <si>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</si>
  <si>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</si>
  <si>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</si>
  <si>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</si>
  <si>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</si>
  <si>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</si>
  <si>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</si>
  <si>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</si>
  <si>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</si>
  <si>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</si>
  <si>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</si>
  <si>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</si>
  <si>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</si>
  <si>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</si>
  <si>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</si>
  <si>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</si>
  <si>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</si>
  <si>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</si>
  <si>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</si>
  <si>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</si>
  <si>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</si>
  <si>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</si>
  <si>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</si>
  <si>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</si>
  <si>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</si>
  <si>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</si>
  <si>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</si>
  <si>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</si>
  <si>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</si>
  <si>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</si>
  <si>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</si>
  <si>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</si>
  <si>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</si>
  <si>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</si>
  <si>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</si>
  <si>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</si>
  <si>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</si>
  <si>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</si>
  <si>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</si>
  <si>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</si>
  <si>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</si>
  <si>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</si>
  <si>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</si>
  <si>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</si>
  <si>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</si>
  <si>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</si>
  <si>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</si>
  <si>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</si>
  <si>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</si>
  <si>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</si>
  <si>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</si>
  <si>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</si>
  <si>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</si>
  <si>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</si>
  <si>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</si>
  <si>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</si>
  <si>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</si>
  <si>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</si>
  <si>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</si>
  <si>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</si>
  <si>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</si>
  <si>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</si>
  <si>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</si>
  <si>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</si>
  <si>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</si>
  <si>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</si>
  <si>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</si>
  <si>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</si>
  <si>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</si>
  <si>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</si>
  <si>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</si>
  <si>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</si>
  <si>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</si>
  <si>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</si>
  <si>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</si>
  <si>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</si>
  <si>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</si>
  <si>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</si>
  <si>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</si>
  <si>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</si>
  <si>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</si>
  <si>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</si>
  <si>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</si>
  <si>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</si>
  <si>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</si>
  <si>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</si>
  <si>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</si>
  <si>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</si>
  <si>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</si>
  <si>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</si>
  <si>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</si>
  <si>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</si>
  <si>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</si>
  <si>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</si>
  <si>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</si>
  <si>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</si>
  <si>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</si>
  <si>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</si>
  <si>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</si>
  <si>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</si>
  <si>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</si>
  <si>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</si>
  <si>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</si>
  <si>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</si>
  <si>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</si>
  <si>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</si>
  <si>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</si>
  <si>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</si>
  <si>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</si>
  <si>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</si>
  <si>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</si>
  <si>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</si>
  <si>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</si>
  <si>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</si>
  <si>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</si>
  <si>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</si>
  <si>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</si>
  <si>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</si>
  <si>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</si>
  <si>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</si>
  <si>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</si>
  <si>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</si>
  <si>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</si>
  <si>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</si>
  <si>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</si>
  <si>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</si>
  <si>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</si>
  <si>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</si>
  <si>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</si>
  <si>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</si>
  <si>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</si>
  <si>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</si>
  <si>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</si>
  <si>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</si>
  <si>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</si>
  <si>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</si>
  <si>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</si>
  <si>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</si>
  <si>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</si>
  <si>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</si>
  <si>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</si>
  <si>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</si>
  <si>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</si>
  <si>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</si>
  <si>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</si>
  <si>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</si>
  <si>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</si>
  <si>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</si>
  <si>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</si>
  <si>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</si>
  <si>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</si>
  <si>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</si>
  <si>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</si>
  <si>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</si>
  <si>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</si>
  <si>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</si>
  <si>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</si>
  <si>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</si>
  <si>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</si>
  <si>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</si>
  <si>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</si>
  <si>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</si>
  <si>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</si>
  <si>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</si>
  <si>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</si>
  <si>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</si>
  <si>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</si>
  <si>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</si>
  <si>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</si>
  <si>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</si>
  <si>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</si>
  <si>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</si>
  <si>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</si>
  <si>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</si>
  <si>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</si>
  <si>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</si>
  <si>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</si>
  <si>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</si>
  <si>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</si>
  <si>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</si>
  <si>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</si>
  <si>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</si>
  <si>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</si>
  <si>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</si>
  <si>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</si>
  <si>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</si>
  <si>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</si>
  <si>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</si>
  <si>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</si>
  <si>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</si>
  <si>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</si>
  <si>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</si>
  <si>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</si>
  <si>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</si>
  <si>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</si>
  <si>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</si>
  <si>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</si>
  <si>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</si>
  <si>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</si>
  <si>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</si>
  <si>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</si>
  <si>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</si>
  <si>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</si>
  <si>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</si>
  <si>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</si>
  <si>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</si>
  <si>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</si>
  <si>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</si>
  <si>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</si>
  <si>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</si>
  <si>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</si>
  <si>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</si>
  <si>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</si>
  <si>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</si>
  <si>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</si>
  <si>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</si>
  <si>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</si>
  <si>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</si>
  <si>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</si>
  <si>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</si>
  <si>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</si>
  <si>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</si>
  <si>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</si>
  <si>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</si>
  <si>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</si>
  <si>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</si>
  <si>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</si>
  <si>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</si>
  <si>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</si>
  <si>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</si>
  <si>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</si>
  <si>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</si>
  <si>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</si>
  <si>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</si>
  <si>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</si>
  <si>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</si>
  <si>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</si>
  <si>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</si>
  <si>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</si>
  <si>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</si>
  <si>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</si>
  <si>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</si>
  <si>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</si>
  <si>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</si>
  <si>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</si>
  <si>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</si>
  <si>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</si>
  <si>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</si>
  <si>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</si>
  <si>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</si>
  <si>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</si>
  <si>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</si>
  <si>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</si>
  <si>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</si>
  <si>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</si>
  <si>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</si>
  <si>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</si>
  <si>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</si>
  <si>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</si>
  <si>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</si>
  <si>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</si>
  <si>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</si>
  <si>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</si>
  <si>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</si>
  <si>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</si>
  <si>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</si>
  <si>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</si>
  <si>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</si>
  <si>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</si>
  <si>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</si>
  <si>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</si>
  <si>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</si>
  <si>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</si>
  <si>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</si>
  <si>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</si>
  <si>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</si>
  <si>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</si>
  <si>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</si>
  <si>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</si>
  <si>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</si>
  <si>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</si>
  <si>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</si>
  <si>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</si>
  <si>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</si>
  <si>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</si>
  <si>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</si>
  <si>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</si>
  <si>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</si>
  <si>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</si>
  <si>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</si>
  <si>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</si>
  <si>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</si>
  <si>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</si>
  <si>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</si>
  <si>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</si>
  <si>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</si>
  <si>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</si>
  <si>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</si>
  <si>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</si>
  <si>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</si>
  <si>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</si>
  <si>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</si>
  <si>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</si>
  <si>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</si>
  <si>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</si>
  <si>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</si>
  <si>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</si>
  <si>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</si>
  <si>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</si>
  <si>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</si>
  <si>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</si>
  <si>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</si>
  <si>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</si>
  <si>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</si>
  <si>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</si>
  <si>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</si>
  <si>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</si>
  <si>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</si>
  <si>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</si>
  <si>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</si>
  <si>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</si>
  <si>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</si>
  <si>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</si>
  <si>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</si>
  <si>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</si>
  <si>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</si>
  <si>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</si>
  <si>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</si>
  <si>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</si>
  <si>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</si>
  <si>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</si>
  <si>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</si>
  <si>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</si>
  <si>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</si>
  <si>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</si>
  <si>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</si>
  <si>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</si>
  <si>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</si>
  <si>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</si>
  <si>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</si>
  <si>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</si>
  <si>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</si>
  <si>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</si>
  <si>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</si>
  <si>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</si>
  <si>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</si>
  <si>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</si>
  <si>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</si>
  <si>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</si>
  <si>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</si>
  <si>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</si>
  <si>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</si>
  <si>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</si>
  <si>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</si>
  <si>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</si>
  <si>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</si>
  <si>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</si>
  <si>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</si>
  <si>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</si>
  <si>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</si>
  <si>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</si>
  <si>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</si>
  <si>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</si>
  <si>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</si>
  <si>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</si>
  <si>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</si>
  <si>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</si>
  <si>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</si>
  <si>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</si>
  <si>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</si>
  <si>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</si>
  <si>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</si>
  <si>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</si>
  <si>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</si>
  <si>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</si>
  <si>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</si>
  <si>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</si>
  <si>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</si>
  <si>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</si>
  <si>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</si>
  <si>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</si>
  <si>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</si>
  <si>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</si>
  <si>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</si>
  <si>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</si>
  <si>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</si>
  <si>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</si>
  <si>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</si>
  <si>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</si>
  <si>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</si>
  <si>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</si>
  <si>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</si>
  <si>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</si>
  <si>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</si>
  <si>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</si>
  <si>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</si>
  <si>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</si>
  <si>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</si>
  <si>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</si>
  <si>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</si>
  <si>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</si>
  <si>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</si>
  <si>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</si>
  <si>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</si>
  <si>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</si>
  <si>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</si>
  <si>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</si>
  <si>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</si>
  <si>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</si>
  <si>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</si>
  <si>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</si>
  <si>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</si>
  <si>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</si>
  <si>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</si>
  <si>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</si>
  <si>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</si>
  <si>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</si>
  <si>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</si>
  <si>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</si>
  <si>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</si>
  <si>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</si>
  <si>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</si>
  <si>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</si>
  <si>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</si>
  <si>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</si>
  <si>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</si>
  <si>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</si>
  <si>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</si>
  <si>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</si>
  <si>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</si>
  <si>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</si>
  <si>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</si>
  <si>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</si>
  <si>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</si>
  <si>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</si>
  <si>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</si>
  <si>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</si>
  <si>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</si>
  <si>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</si>
  <si>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</si>
  <si>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</si>
  <si>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</si>
  <si>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</si>
  <si>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</si>
  <si>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</si>
  <si>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</si>
  <si>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</si>
  <si>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</si>
  <si>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</si>
  <si>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</si>
  <si>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</si>
  <si>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</si>
  <si>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</si>
  <si>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</si>
  <si>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</si>
  <si>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</si>
  <si>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</si>
  <si>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</si>
  <si>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</si>
  <si>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</si>
  <si>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</si>
  <si>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</si>
  <si>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</si>
  <si>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</si>
  <si>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</si>
  <si>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</si>
  <si>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</si>
  <si>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</si>
  <si>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</si>
  <si>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</si>
  <si>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</si>
  <si>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</si>
  <si>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</si>
  <si>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</si>
  <si>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</si>
  <si>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</si>
  <si>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</si>
  <si>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</si>
  <si>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</si>
  <si>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</si>
  <si>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</si>
  <si>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</si>
  <si>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</si>
  <si>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</si>
  <si>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</si>
  <si>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</si>
  <si>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</si>
  <si>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</si>
  <si>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</si>
  <si>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</si>
  <si>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</si>
  <si>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</si>
  <si>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</si>
  <si>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</si>
  <si>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</si>
  <si>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</si>
  <si>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</si>
  <si>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</si>
  <si>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</si>
  <si>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</si>
  <si>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</si>
  <si>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</si>
  <si>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</si>
  <si>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</si>
  <si>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</si>
  <si>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</si>
  <si>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</si>
  <si>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</si>
  <si>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</si>
  <si>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</si>
  <si>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</si>
  <si>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</si>
  <si>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</si>
  <si>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</si>
  <si>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</si>
  <si>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</si>
  <si>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</si>
  <si>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</si>
  <si>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</si>
  <si>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</si>
  <si>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</si>
  <si>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</si>
  <si>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</si>
  <si>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</si>
  <si>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</si>
  <si>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</si>
  <si>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</si>
  <si>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</si>
  <si>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</si>
  <si>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</si>
  <si>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</si>
  <si>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</si>
  <si>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</si>
  <si>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</si>
  <si>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</si>
  <si>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</si>
  <si>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</si>
  <si>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</si>
  <si>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</si>
  <si>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</si>
  <si>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</si>
  <si>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</si>
  <si>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</si>
  <si>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</si>
  <si>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</si>
  <si>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</si>
  <si>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</si>
  <si>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</si>
  <si>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</si>
  <si>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</si>
  <si>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</si>
  <si>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</si>
  <si>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</si>
  <si>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</si>
  <si>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</si>
  <si>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</si>
  <si>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</si>
  <si>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</si>
  <si>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</si>
  <si>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</si>
  <si>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</si>
  <si>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</si>
  <si>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</si>
  <si>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</si>
  <si>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</si>
  <si>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</si>
  <si>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</si>
  <si>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</si>
  <si>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</si>
  <si>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</si>
  <si>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</si>
  <si>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</si>
  <si>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</si>
  <si>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</si>
  <si>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</si>
  <si>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</si>
  <si>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</si>
  <si>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</si>
  <si>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</si>
  <si>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</si>
  <si>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</si>
  <si>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</si>
  <si>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</si>
  <si>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</si>
  <si>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</si>
  <si>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</si>
  <si>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</si>
  <si>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</si>
  <si>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</si>
  <si>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</si>
  <si>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</si>
  <si>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</si>
  <si>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</si>
  <si>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</si>
  <si>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</si>
  <si>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</si>
  <si>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</si>
  <si>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</si>
  <si>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</si>
  <si>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</si>
  <si>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</si>
  <si>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</si>
  <si>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</si>
  <si>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</si>
  <si>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</si>
  <si>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</si>
  <si>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</si>
  <si>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</si>
  <si>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</si>
  <si>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</si>
  <si>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</si>
  <si>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</si>
  <si>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</si>
  <si>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</si>
  <si>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</si>
  <si>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</si>
  <si>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</si>
  <si>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</si>
  <si>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</si>
  <si>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</si>
  <si>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</si>
  <si>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</si>
  <si>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</si>
  <si>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</si>
  <si>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</si>
  <si>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</si>
  <si>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</si>
  <si>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</si>
  <si>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</si>
  <si>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</si>
  <si>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</si>
  <si>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</si>
  <si>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</si>
  <si>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</si>
  <si>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</si>
  <si>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</si>
  <si>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</si>
  <si>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</si>
  <si>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</si>
  <si>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</si>
  <si>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</si>
  <si>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</si>
  <si>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</si>
  <si>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</si>
  <si>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</si>
  <si>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</si>
  <si>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</si>
  <si>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</si>
  <si>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</si>
  <si>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</si>
  <si>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</si>
  <si>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</si>
  <si>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</si>
  <si>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</si>
  <si>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</si>
  <si>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</si>
  <si>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</si>
  <si>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</si>
  <si>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</si>
  <si>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</si>
  <si>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</si>
  <si>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</si>
  <si>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</si>
  <si>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</si>
  <si>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</si>
  <si>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</si>
  <si>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</si>
  <si>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</si>
  <si>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</si>
  <si>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</si>
  <si>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</si>
  <si>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</si>
  <si>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</si>
  <si>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</si>
  <si>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</si>
  <si>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</si>
  <si>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</si>
  <si>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</si>
  <si>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</si>
  <si>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</si>
  <si>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</si>
  <si>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</si>
  <si>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</si>
  <si>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</si>
  <si>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</si>
  <si>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</si>
  <si>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</si>
  <si>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</si>
  <si>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</si>
  <si>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</si>
  <si>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</si>
  <si>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</si>
  <si>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</si>
  <si>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</si>
  <si>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</si>
  <si>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</si>
  <si>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</si>
  <si>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</si>
  <si>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</si>
  <si>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</si>
  <si>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</si>
  <si>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</si>
  <si>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</si>
  <si>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</si>
  <si>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</si>
  <si>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</si>
  <si>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</si>
  <si>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</si>
  <si>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</si>
  <si>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</si>
  <si>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</si>
  <si>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</si>
  <si>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</si>
  <si>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</si>
  <si>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</si>
  <si>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</si>
  <si>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</si>
  <si>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</si>
  <si>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</si>
  <si>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</si>
  <si>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</si>
  <si>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</si>
  <si>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</si>
  <si>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</si>
  <si>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</si>
  <si>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</si>
  <si>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</si>
  <si>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</si>
  <si>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</si>
  <si>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</si>
  <si>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</si>
  <si>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</si>
  <si>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</si>
  <si>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</si>
  <si>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</si>
  <si>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</si>
  <si>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</si>
  <si>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</si>
  <si>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</si>
  <si>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</si>
  <si>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</si>
  <si>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</si>
  <si>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</si>
  <si>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</si>
  <si>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</si>
  <si>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</si>
  <si>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</si>
  <si>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</si>
  <si>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</si>
  <si>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</si>
  <si>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</si>
  <si>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</si>
  <si>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</si>
  <si>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</si>
  <si>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</si>
  <si>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</si>
  <si>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</si>
  <si>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</si>
  <si>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</si>
  <si>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</si>
  <si>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</si>
  <si>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</si>
  <si>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</si>
  <si>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</si>
  <si>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</si>
  <si>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</si>
  <si>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</si>
  <si>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</si>
  <si>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</si>
  <si>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</si>
  <si>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</si>
  <si>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</si>
  <si>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</si>
  <si>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</si>
  <si>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</si>
  <si>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</si>
  <si>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</si>
  <si>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</si>
  <si>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</si>
  <si>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</si>
  <si>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</si>
  <si>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</si>
  <si>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</si>
  <si>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</si>
  <si>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</si>
  <si>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</si>
  <si>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</si>
  <si>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</si>
  <si>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</si>
  <si>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</si>
  <si>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</si>
  <si>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</si>
  <si>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</si>
  <si>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</si>
  <si>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</si>
  <si>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</si>
  <si>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</si>
  <si>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</si>
  <si>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</si>
  <si>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</si>
  <si>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</si>
  <si>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</si>
  <si>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</si>
  <si>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</si>
  <si>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</si>
  <si>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</si>
  <si>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</si>
  <si>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</si>
  <si>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</si>
  <si>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</si>
  <si>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</si>
  <si>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</si>
  <si>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</si>
  <si>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</si>
  <si>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</si>
  <si>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</si>
  <si>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</si>
  <si>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</si>
  <si>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</si>
  <si>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</si>
  <si>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</si>
  <si>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</si>
  <si>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</si>
  <si>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</si>
  <si>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</si>
  <si>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</si>
  <si>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</si>
  <si>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</si>
  <si>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</si>
  <si>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</si>
  <si>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</si>
  <si>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</si>
  <si>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</si>
  <si>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</si>
  <si>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</si>
  <si>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</si>
  <si>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</si>
  <si>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</si>
  <si>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</si>
  <si>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</si>
  <si>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</si>
  <si>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</si>
  <si>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</si>
  <si>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</si>
  <si>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</si>
  <si>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</si>
  <si>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</si>
  <si>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</si>
  <si>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</si>
  <si>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</si>
  <si>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</si>
  <si>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</si>
  <si>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</si>
  <si>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</si>
  <si>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</si>
  <si>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</si>
  <si>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</si>
  <si>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</si>
  <si>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</si>
  <si>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</si>
  <si>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</si>
  <si>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</si>
  <si>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</si>
  <si>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</si>
  <si>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</si>
  <si>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</si>
  <si>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</si>
  <si>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</si>
  <si>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</si>
  <si>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</si>
  <si>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</si>
  <si>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</si>
  <si>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</si>
  <si>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</si>
  <si>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</si>
  <si>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</si>
  <si>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</si>
  <si>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</si>
  <si>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</si>
  <si>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</si>
  <si>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</si>
  <si>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</si>
  <si>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</si>
  <si>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</si>
  <si>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</si>
  <si>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</si>
  <si>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</si>
  <si>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</si>
  <si>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</si>
  <si>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</si>
  <si>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</si>
  <si>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</si>
  <si>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</si>
  <si>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</si>
  <si>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</si>
  <si>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</si>
  <si>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</si>
  <si>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</si>
  <si>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</si>
  <si>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</si>
  <si>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</si>
  <si>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</si>
  <si>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</si>
  <si>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</si>
  <si>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</si>
  <si>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</si>
  <si>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</si>
  <si>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</si>
  <si>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</si>
  <si>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</si>
  <si>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</si>
  <si>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</si>
  <si>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</si>
  <si>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</si>
  <si>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</si>
  <si>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</si>
  <si>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</si>
  <si>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</si>
  <si>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</si>
  <si>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</si>
  <si>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</si>
  <si>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</si>
  <si>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</si>
  <si>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</si>
  <si>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</si>
  <si>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</si>
  <si>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</si>
  <si>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</si>
  <si>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</si>
  <si>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</si>
  <si>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</si>
  <si>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</si>
  <si>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</si>
  <si>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</si>
  <si>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</si>
  <si>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</si>
  <si>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</si>
  <si>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</si>
  <si>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</si>
  <si>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</si>
  <si>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</si>
  <si>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</si>
  <si>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</si>
  <si>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</si>
  <si>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</si>
  <si>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</si>
  <si>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</si>
  <si>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</si>
  <si>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</si>
  <si>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</si>
  <si>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</si>
  <si>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</si>
  <si>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</si>
  <si>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</si>
  <si>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</si>
  <si>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</si>
  <si>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</si>
  <si>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</si>
  <si>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</si>
  <si>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</si>
  <si>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</si>
  <si>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</si>
  <si>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</si>
  <si>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</si>
  <si>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</si>
  <si>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</si>
  <si>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</si>
  <si>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</si>
  <si>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</si>
  <si>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</si>
  <si>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</si>
  <si>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</si>
  <si>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</si>
  <si>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</si>
  <si>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</si>
  <si>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</si>
  <si>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</si>
  <si>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</si>
  <si>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</si>
  <si>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</si>
  <si>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</si>
  <si>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</si>
  <si>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</si>
  <si>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</si>
  <si>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</si>
  <si>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</si>
  <si>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</si>
  <si>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</si>
  <si>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</si>
  <si>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</si>
  <si>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</si>
  <si>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</si>
  <si>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</si>
  <si>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</si>
  <si>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</si>
  <si>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</si>
  <si>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</si>
  <si>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</si>
  <si>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</si>
  <si>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</si>
  <si>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</si>
  <si>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</si>
  <si>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</si>
  <si>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</si>
  <si>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</si>
  <si>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</si>
  <si>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</si>
  <si>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</si>
  <si>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</si>
  <si>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</si>
  <si>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</si>
  <si>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</si>
  <si>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</si>
  <si>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</si>
  <si>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</si>
  <si>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</si>
  <si>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</si>
  <si>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</si>
  <si>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</si>
  <si>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</si>
  <si>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</si>
  <si>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</si>
  <si>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</si>
  <si>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</si>
  <si>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</si>
  <si>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</si>
  <si>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</si>
  <si>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</si>
  <si>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</si>
  <si>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</si>
  <si>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</si>
  <si>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</si>
  <si>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</si>
  <si>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</si>
  <si>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</si>
  <si>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</si>
  <si>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</si>
  <si>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</si>
  <si>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</si>
  <si>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</si>
  <si>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</si>
  <si>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</si>
  <si>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</si>
  <si>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</si>
  <si>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</si>
  <si>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</si>
  <si>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</si>
  <si>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</si>
  <si>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</si>
  <si>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</si>
  <si>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</si>
  <si>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</si>
  <si>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</si>
  <si>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</si>
  <si>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</si>
  <si>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</si>
  <si>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</si>
  <si>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</si>
  <si>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</si>
  <si>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</si>
  <si>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</si>
  <si>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</si>
  <si>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</si>
  <si>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</si>
  <si>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</si>
  <si>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</si>
  <si>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</si>
  <si>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</si>
  <si>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</si>
  <si>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</si>
  <si>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</si>
  <si>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</si>
  <si>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</si>
  <si>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</si>
  <si>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</si>
  <si>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</si>
  <si>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</si>
  <si>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</si>
  <si>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</si>
  <si>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</si>
  <si>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</si>
  <si>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</si>
  <si>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</si>
  <si>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</si>
  <si>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</si>
  <si>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</si>
  <si>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</si>
  <si>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</si>
  <si>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</si>
  <si>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</si>
  <si>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</si>
  <si>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</si>
  <si>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</si>
  <si>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</si>
  <si>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</si>
  <si>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</si>
  <si>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</si>
  <si>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</si>
  <si>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</si>
  <si>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</si>
  <si>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</si>
  <si>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</si>
  <si>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</si>
  <si>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</si>
  <si>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</si>
  <si>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</si>
  <si>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</si>
  <si>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</si>
  <si>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</si>
  <si>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</si>
  <si>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</si>
  <si>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</si>
  <si>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</si>
  <si>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</si>
  <si>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</si>
  <si>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</si>
  <si>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</si>
  <si>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</si>
  <si>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</si>
  <si>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</si>
  <si>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</si>
  <si>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</si>
  <si>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</si>
  <si>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</si>
  <si>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</si>
  <si>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</si>
  <si>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</si>
  <si>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</si>
  <si>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</si>
  <si>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</si>
  <si>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</si>
  <si>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</si>
  <si>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</si>
  <si>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</si>
  <si>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</si>
  <si>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</si>
  <si>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</si>
  <si>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</si>
  <si>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</si>
  <si>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</si>
  <si>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</si>
  <si>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</si>
  <si>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</si>
  <si>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</si>
  <si>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</si>
  <si>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</si>
  <si>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</si>
  <si>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</si>
  <si>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</si>
  <si>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</si>
  <si>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</si>
  <si>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</si>
  <si>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</si>
  <si>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</si>
  <si>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</si>
  <si>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</si>
  <si>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</si>
  <si>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</si>
  <si>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</si>
  <si>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</si>
  <si>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</si>
  <si>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</si>
  <si>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</si>
  <si>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</si>
  <si>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</si>
  <si>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</si>
  <si>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</si>
  <si>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</si>
  <si>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</si>
  <si>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</si>
  <si>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</si>
  <si>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</si>
  <si>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</si>
  <si>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</si>
  <si>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</si>
  <si>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</si>
  <si>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</si>
  <si>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</si>
  <si>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</si>
  <si>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</si>
  <si>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</si>
  <si>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</si>
  <si>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</si>
  <si>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</si>
  <si>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</si>
  <si>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</si>
  <si>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</si>
  <si>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</si>
  <si>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</si>
  <si>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</si>
  <si>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</si>
  <si>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</si>
  <si>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</si>
  <si>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</si>
  <si>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</si>
  <si>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</si>
  <si>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</si>
  <si>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</si>
  <si>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</si>
  <si>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</si>
  <si>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</si>
  <si>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</si>
  <si>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</si>
  <si>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</si>
  <si>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</si>
  <si>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</si>
  <si>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</si>
  <si>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</si>
  <si>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</si>
  <si>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</si>
  <si>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</si>
  <si>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</si>
  <si>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</si>
  <si>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</si>
  <si>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</si>
  <si>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</si>
  <si>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</si>
  <si>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</si>
  <si>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</si>
  <si>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</si>
  <si>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</si>
  <si>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</si>
  <si>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</si>
  <si>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</si>
  <si>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</si>
  <si>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</si>
  <si>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</si>
  <si>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</si>
  <si>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</si>
  <si>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</si>
  <si>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</si>
  <si>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</si>
  <si>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</si>
  <si>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</si>
  <si>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</si>
  <si>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</si>
  <si>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</si>
  <si>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</si>
  <si>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</si>
  <si>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</si>
  <si>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</si>
  <si>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</si>
  <si>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</si>
  <si>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</si>
  <si>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</si>
  <si>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</si>
  <si>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</si>
  <si>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</si>
  <si>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</si>
  <si>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</si>
  <si>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</si>
  <si>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</si>
  <si>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</si>
  <si>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</si>
  <si>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</si>
  <si>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</si>
  <si>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</si>
  <si>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</si>
  <si>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</si>
  <si>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</si>
  <si>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</si>
  <si>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</si>
  <si>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</si>
  <si>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</si>
  <si>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</si>
  <si>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</si>
  <si>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</si>
  <si>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</si>
  <si>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</si>
  <si>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</si>
  <si>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</si>
  <si>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</si>
  <si>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</si>
  <si>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</si>
  <si>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</si>
  <si>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</si>
  <si>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</si>
  <si>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</si>
  <si>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</si>
  <si>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</si>
  <si>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</si>
  <si>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</si>
  <si>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</si>
  <si>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</si>
  <si>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</si>
  <si>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</si>
  <si>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</si>
  <si>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</si>
  <si>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</si>
  <si>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</si>
  <si>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</si>
  <si>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</si>
  <si>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</si>
  <si>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</si>
  <si>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</si>
  <si>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</si>
  <si>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</si>
  <si>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</si>
  <si>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</si>
  <si>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</si>
  <si>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</si>
  <si>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</si>
  <si>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</si>
  <si>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</si>
  <si>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</si>
  <si>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</si>
  <si>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</si>
  <si>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</si>
  <si>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</si>
  <si>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</si>
  <si>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</si>
  <si>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</si>
  <si>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</si>
  <si>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</si>
  <si>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</si>
  <si>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</si>
  <si>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</si>
  <si>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</si>
  <si>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</si>
  <si>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</si>
  <si>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</si>
  <si>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</si>
  <si>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</si>
  <si>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</si>
  <si>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</si>
  <si>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</si>
  <si>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</si>
  <si>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</si>
  <si>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</si>
  <si>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</si>
  <si>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</si>
  <si>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</si>
  <si>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</si>
  <si>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</si>
  <si>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</si>
  <si>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</si>
  <si>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</si>
  <si>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</si>
  <si>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</si>
  <si>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</si>
  <si>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</si>
  <si>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</si>
  <si>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</si>
  <si>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</si>
  <si>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</si>
  <si>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</si>
  <si>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</si>
  <si>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</si>
  <si>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</si>
  <si>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</si>
  <si>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</si>
  <si>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</si>
  <si>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</si>
  <si>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</si>
  <si>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</si>
  <si>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</si>
  <si>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</si>
  <si>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</si>
  <si>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</si>
  <si>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</si>
  <si>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</si>
  <si>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</si>
  <si>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</si>
  <si>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</si>
  <si>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</si>
  <si>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</si>
  <si>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</si>
  <si>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</si>
  <si>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</si>
  <si>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</si>
  <si>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</si>
  <si>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</si>
  <si>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</si>
  <si>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</si>
  <si>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</si>
  <si>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</si>
  <si>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</si>
  <si>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</si>
  <si>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</si>
  <si>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</si>
  <si>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</si>
  <si>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</si>
  <si>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</si>
  <si>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</si>
  <si>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</si>
  <si>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</si>
  <si>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</si>
  <si>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</si>
  <si>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</si>
  <si>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</si>
  <si>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</si>
  <si>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</si>
  <si>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</si>
  <si>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</si>
  <si>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</si>
  <si>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</si>
  <si>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</si>
  <si>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</si>
  <si>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</si>
  <si>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</si>
  <si>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</si>
  <si>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</si>
  <si>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</si>
  <si>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</si>
  <si>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</si>
  <si>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</si>
  <si>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</si>
  <si>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</si>
  <si>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</si>
  <si>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</si>
  <si>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</si>
  <si>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</si>
  <si>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</si>
  <si>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</si>
  <si>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</si>
  <si>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</si>
  <si>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</si>
  <si>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</si>
  <si>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</si>
  <si>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</si>
  <si>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</si>
  <si>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</si>
  <si>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</si>
  <si>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</si>
  <si>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</si>
  <si>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</si>
  <si>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</si>
  <si>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</si>
  <si>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</si>
  <si>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</si>
  <si>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</si>
  <si>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</si>
  <si>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</si>
  <si>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</si>
  <si>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</si>
  <si>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</si>
  <si>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</si>
  <si>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</si>
  <si>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</si>
  <si>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</si>
  <si>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</si>
  <si>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</si>
  <si>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</si>
  <si>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</si>
  <si>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</si>
  <si>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</si>
  <si>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</si>
  <si>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</si>
  <si>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</si>
  <si>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</si>
  <si>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</si>
  <si>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</si>
  <si>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</si>
  <si>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</si>
  <si>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</si>
  <si>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</si>
  <si>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</si>
  <si>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</si>
  <si>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</si>
  <si>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</si>
  <si>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</si>
  <si>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</si>
  <si>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</si>
  <si>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</si>
  <si>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</si>
  <si>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</si>
  <si>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</si>
  <si>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</si>
  <si>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</si>
  <si>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</si>
  <si>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</si>
  <si>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</si>
  <si>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</si>
  <si>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</si>
  <si>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</si>
  <si>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</si>
  <si>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</si>
  <si>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</si>
  <si>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</si>
  <si>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</si>
  <si>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</si>
  <si>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</si>
  <si>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</si>
  <si>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</si>
  <si>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</si>
  <si>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</si>
  <si>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</si>
  <si>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</si>
  <si>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</si>
  <si>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</si>
  <si>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</si>
  <si>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</si>
  <si>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</si>
  <si>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</si>
  <si>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</si>
  <si>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</si>
  <si>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</si>
  <si>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</si>
  <si>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</si>
  <si>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</si>
  <si>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</si>
  <si>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</si>
  <si>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</si>
  <si>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</si>
  <si>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</si>
  <si>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</si>
  <si>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</si>
  <si>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</si>
  <si>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</si>
  <si>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</si>
  <si>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</si>
  <si>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</si>
  <si>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</si>
  <si>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</si>
  <si>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</si>
  <si>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</si>
  <si>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</si>
  <si>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</si>
  <si>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</si>
  <si>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</si>
  <si>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</si>
  <si>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</si>
  <si>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</si>
  <si>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</si>
  <si>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</si>
  <si>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</si>
  <si>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</si>
  <si>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</si>
  <si>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</si>
  <si>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</si>
  <si>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</si>
  <si>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</si>
  <si>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</si>
  <si>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</si>
  <si>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</si>
  <si>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</si>
  <si>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</si>
  <si>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</si>
  <si>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</si>
  <si>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</si>
  <si>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</si>
  <si>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</si>
  <si>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</si>
  <si>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</si>
  <si>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</si>
  <si>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</si>
  <si>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</si>
  <si>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</si>
  <si>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</si>
  <si>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</si>
  <si>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</si>
  <si>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</si>
  <si>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</si>
  <si>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</si>
  <si>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</si>
  <si>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</si>
  <si>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</si>
  <si>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</si>
  <si>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</si>
  <si>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</si>
  <si>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</si>
  <si>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</si>
  <si>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</si>
  <si>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</si>
  <si>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</si>
  <si>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</si>
  <si>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</si>
  <si>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</si>
  <si>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</si>
  <si>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</si>
  <si>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</si>
  <si>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</si>
  <si>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</si>
  <si>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</si>
  <si>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</si>
  <si>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</si>
  <si>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</si>
  <si>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</si>
  <si>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</si>
  <si>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</si>
  <si>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</si>
  <si>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</si>
  <si>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</si>
  <si>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</si>
  <si>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</si>
  <si>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</si>
  <si>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</si>
  <si>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</si>
  <si>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</si>
  <si>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</si>
  <si>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</si>
  <si>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</si>
  <si>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</si>
  <si>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</si>
  <si>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</si>
  <si>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</si>
  <si>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</si>
  <si>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</si>
  <si>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</si>
  <si>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</si>
  <si>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</si>
  <si>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</si>
  <si>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</si>
  <si>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</si>
  <si>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</si>
  <si>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</si>
  <si>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</si>
  <si>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</si>
  <si>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</si>
  <si>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</si>
  <si>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</si>
  <si>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</si>
  <si>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</si>
  <si>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</si>
  <si>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</si>
  <si>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</si>
  <si>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</si>
  <si>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</si>
  <si>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</si>
  <si>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</si>
  <si>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</si>
  <si>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</si>
  <si>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</si>
  <si>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</si>
  <si>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</si>
  <si>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</si>
  <si>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</si>
  <si>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</si>
  <si>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</si>
  <si>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</si>
  <si>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</si>
  <si>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</si>
  <si>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</si>
  <si>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</si>
  <si>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</si>
  <si>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</si>
  <si>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</si>
  <si>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</si>
  <si>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</si>
  <si>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</si>
  <si>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</si>
  <si>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</si>
  <si>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</si>
  <si>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</si>
  <si>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</si>
  <si>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</si>
  <si>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</si>
  <si>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</si>
  <si>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</si>
  <si>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</si>
  <si>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</si>
  <si>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</si>
  <si>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</si>
  <si>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</si>
  <si>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</si>
  <si>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</si>
  <si>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</si>
  <si>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</si>
  <si>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</si>
  <si>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</si>
  <si>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</si>
  <si>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</si>
  <si>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</si>
  <si>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</si>
  <si>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</si>
  <si>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</si>
  <si>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</si>
  <si>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</si>
  <si>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</si>
  <si>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</si>
  <si>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</si>
  <si>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</si>
  <si>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</si>
  <si>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</si>
  <si>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</si>
  <si>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</si>
  <si>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</si>
  <si>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</si>
  <si>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</si>
  <si>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</si>
  <si>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</si>
  <si>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</si>
  <si>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</si>
  <si>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</si>
  <si>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</si>
  <si>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</si>
  <si>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</si>
  <si>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</si>
  <si>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</si>
  <si>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</si>
  <si>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</si>
  <si>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</si>
  <si>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</si>
  <si>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</si>
  <si>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</si>
  <si>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</si>
  <si>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</si>
  <si>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</si>
  <si>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</si>
  <si>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</si>
  <si>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</si>
  <si>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</si>
  <si>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</si>
  <si>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</si>
  <si>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</si>
  <si>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</si>
  <si>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</si>
  <si>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</si>
  <si>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</si>
  <si>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</si>
  <si>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</si>
  <si>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</si>
  <si>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</si>
  <si>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</si>
  <si>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</si>
  <si>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</si>
  <si>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</si>
  <si>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</si>
  <si>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</si>
  <si>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</si>
  <si>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</si>
  <si>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</si>
  <si>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</si>
  <si>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</si>
  <si>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</si>
  <si>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</si>
  <si>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</si>
  <si>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</si>
  <si>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</si>
  <si>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</si>
  <si>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</si>
  <si>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</si>
  <si>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</si>
  <si>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</si>
  <si>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</si>
  <si>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</si>
  <si>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</si>
  <si>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</si>
  <si>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</si>
  <si>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</si>
  <si>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</si>
  <si>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</si>
  <si>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</si>
  <si>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</si>
  <si>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</si>
  <si>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</si>
  <si>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</si>
  <si>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</si>
  <si>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</si>
  <si>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</si>
  <si>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</si>
  <si>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</si>
  <si>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</si>
  <si>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</si>
  <si>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</si>
  <si>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</si>
  <si>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</si>
  <si>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</si>
  <si>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</si>
  <si>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</si>
  <si>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</si>
  <si>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</si>
  <si>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</si>
  <si>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</si>
  <si>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</si>
  <si>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</si>
  <si>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</si>
  <si>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</si>
  <si>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</si>
  <si>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</si>
  <si>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</si>
  <si>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</si>
  <si>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</si>
  <si>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</si>
  <si>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</si>
  <si>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</si>
  <si>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</si>
  <si>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</si>
  <si>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</si>
  <si>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</si>
  <si>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</si>
  <si>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</si>
  <si>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</si>
  <si>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</si>
  <si>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</si>
  <si>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</si>
  <si>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</si>
  <si>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</si>
  <si>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</si>
  <si>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</si>
  <si>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</si>
  <si>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</si>
  <si>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</si>
  <si>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</si>
  <si>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</si>
  <si>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</si>
  <si>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</si>
  <si>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</si>
  <si>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</si>
  <si>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</si>
  <si>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</si>
  <si>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</si>
  <si>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</si>
  <si>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</si>
  <si>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</si>
  <si>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</si>
  <si>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</si>
  <si>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</si>
  <si>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</si>
  <si>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</si>
  <si>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</si>
  <si>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</si>
  <si>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</si>
  <si>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</si>
  <si>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</si>
  <si>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</si>
  <si>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</si>
  <si>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</si>
  <si>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</si>
  <si>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</si>
  <si>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</si>
  <si>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</si>
  <si>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</si>
  <si>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</si>
  <si>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</si>
  <si>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</si>
  <si>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</si>
  <si>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</si>
  <si>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</si>
  <si>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</si>
  <si>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</si>
  <si>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</si>
  <si>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</si>
  <si>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</si>
  <si>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</si>
  <si>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</si>
  <si>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</si>
  <si>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</si>
  <si>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</si>
  <si>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</si>
  <si>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</si>
  <si>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</si>
  <si>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</si>
  <si>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</si>
  <si>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</si>
  <si>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</si>
  <si>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</si>
  <si>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</si>
  <si>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</si>
  <si>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</si>
  <si>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</si>
  <si>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</si>
  <si>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</si>
  <si>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</si>
  <si>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</si>
  <si>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</si>
  <si>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</si>
  <si>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</si>
  <si>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</si>
  <si>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</si>
  <si>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</si>
  <si>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</si>
  <si>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</si>
  <si>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</si>
  <si>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</si>
  <si>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</si>
  <si>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</si>
  <si>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</si>
  <si>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</si>
  <si>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</si>
  <si>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</si>
  <si>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</si>
  <si>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</si>
  <si>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</si>
  <si>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</si>
  <si>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</si>
  <si>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</si>
  <si>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</si>
  <si>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</si>
  <si>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</si>
  <si>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</si>
  <si>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</si>
  <si>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</si>
  <si>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</si>
  <si>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</si>
  <si>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</si>
  <si>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</si>
  <si>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</si>
  <si>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</si>
  <si>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</si>
  <si>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</si>
  <si>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</si>
  <si>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</si>
  <si>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</si>
  <si>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</si>
  <si>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</si>
  <si>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</si>
  <si>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</si>
  <si>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</si>
  <si>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</si>
  <si>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</si>
  <si>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</si>
  <si>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</si>
  <si>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</si>
  <si>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</si>
  <si>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</si>
  <si>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</si>
  <si>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</si>
  <si>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</si>
  <si>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</si>
  <si>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</si>
  <si>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</si>
  <si>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</si>
  <si>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</si>
  <si>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</si>
  <si>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</si>
  <si>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</si>
  <si>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</si>
  <si>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</si>
  <si>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</si>
  <si>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</si>
  <si>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</si>
  <si>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</si>
  <si>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</si>
  <si>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</si>
  <si>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</si>
  <si>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</si>
  <si>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</si>
  <si>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</si>
  <si>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</si>
  <si>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</si>
  <si>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</si>
  <si>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</si>
  <si>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</si>
  <si>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</si>
  <si>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</si>
  <si>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</si>
  <si>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</si>
  <si>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</si>
  <si>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</si>
  <si>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</si>
  <si>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</si>
  <si>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</si>
  <si>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</si>
  <si>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</si>
  <si>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</si>
  <si>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</si>
  <si>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</si>
  <si>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</si>
  <si>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</si>
  <si>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</si>
  <si>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</si>
  <si>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</si>
  <si>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</si>
  <si>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</si>
  <si>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</si>
  <si>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</si>
  <si>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</si>
  <si>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</si>
  <si>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</si>
  <si>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</si>
  <si>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</si>
  <si>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</si>
  <si>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</si>
  <si>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</si>
  <si>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</si>
  <si>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</si>
  <si>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</si>
  <si>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</si>
  <si>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</si>
  <si>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</si>
  <si>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</si>
  <si>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</si>
  <si>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</si>
  <si>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</si>
  <si>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</si>
  <si>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</si>
  <si>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</si>
  <si>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</si>
  <si>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</si>
  <si>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</si>
  <si>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</si>
  <si>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</si>
  <si>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</si>
  <si>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</si>
  <si>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</si>
  <si>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</si>
  <si>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</si>
  <si>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</si>
  <si>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</si>
  <si>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</si>
  <si>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</si>
  <si>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</si>
  <si>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</si>
  <si>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</si>
  <si>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</si>
  <si>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</si>
  <si>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</si>
  <si>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</si>
  <si>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</si>
  <si>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</si>
  <si>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</si>
  <si>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</si>
  <si>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</si>
  <si>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</si>
  <si>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</si>
  <si>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</si>
  <si>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</si>
  <si>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</si>
  <si>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</si>
  <si>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</si>
  <si>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</si>
  <si>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</si>
  <si>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</si>
  <si>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</si>
  <si>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</si>
  <si>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</si>
  <si>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</si>
  <si>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</si>
  <si>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</si>
  <si>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</si>
  <si>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</si>
  <si>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</si>
  <si>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</si>
  <si>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</si>
  <si>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</si>
  <si>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</si>
  <si>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</si>
  <si>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</si>
  <si>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</si>
  <si>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</si>
  <si>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</si>
  <si>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</si>
  <si>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</si>
  <si>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</si>
  <si>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</si>
  <si>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</si>
  <si>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</si>
  <si>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</si>
  <si>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</si>
  <si>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</si>
  <si>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</si>
  <si>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</si>
  <si>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</si>
  <si>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</si>
  <si>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</si>
  <si>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</si>
  <si>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</si>
  <si>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</si>
  <si>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</si>
  <si>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</si>
  <si>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</si>
  <si>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</si>
  <si>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</si>
  <si>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</si>
  <si>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</si>
  <si>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</si>
  <si>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</si>
  <si>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</si>
  <si>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</si>
  <si>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</si>
  <si>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</si>
  <si>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</si>
  <si>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</si>
  <si>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</si>
  <si>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</si>
  <si>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</si>
  <si>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</si>
  <si>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</si>
  <si>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</si>
  <si>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</si>
  <si>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</si>
  <si>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</si>
  <si>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</si>
  <si>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</si>
  <si>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</si>
  <si>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</si>
  <si>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</si>
  <si>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</si>
  <si>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</si>
  <si>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</si>
  <si>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</si>
  <si>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</si>
  <si>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</si>
  <si>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</si>
  <si>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</si>
  <si>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</si>
  <si>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</si>
  <si>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</si>
  <si>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</si>
  <si>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</si>
  <si>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</si>
  <si>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</si>
  <si>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</si>
  <si>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</si>
  <si>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</si>
  <si>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</si>
  <si>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</si>
  <si>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</si>
  <si>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</si>
  <si>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</si>
  <si>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</si>
  <si>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</si>
  <si>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</si>
  <si>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</si>
  <si>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</si>
  <si>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</si>
  <si>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</si>
  <si>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</si>
  <si>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</si>
  <si>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</si>
  <si>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</si>
  <si>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</si>
  <si>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</si>
  <si>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</si>
  <si>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</si>
  <si>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</si>
  <si>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</si>
  <si>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</si>
  <si>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</si>
  <si>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</si>
  <si>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</si>
  <si>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</si>
  <si>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</si>
  <si>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</si>
  <si>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</si>
  <si>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</si>
  <si>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</si>
  <si>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</si>
  <si>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</si>
  <si>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</si>
  <si>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</si>
  <si>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</si>
  <si>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</si>
  <si>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</si>
  <si>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</si>
  <si>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</si>
  <si>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</si>
  <si>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</si>
  <si>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</si>
  <si>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</si>
  <si>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</si>
  <si>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</si>
  <si>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</si>
  <si>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</si>
  <si>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</si>
  <si>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</si>
  <si>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</si>
  <si>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</si>
  <si>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</si>
  <si>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</si>
  <si>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</si>
  <si>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</si>
  <si>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</si>
  <si>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</si>
  <si>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</si>
  <si>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</si>
  <si>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</si>
  <si>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</si>
  <si>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</si>
  <si>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</si>
  <si>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</si>
  <si>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</si>
  <si>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</si>
  <si>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</si>
  <si>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</si>
  <si>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</si>
  <si>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</si>
  <si>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</si>
  <si>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</si>
  <si>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</si>
  <si>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</si>
  <si>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</si>
  <si>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</si>
  <si>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</si>
  <si>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</si>
  <si>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</si>
  <si>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</si>
  <si>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</si>
  <si>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</si>
  <si>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</si>
  <si>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</si>
  <si>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</si>
  <si>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</si>
  <si>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</si>
  <si>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</si>
  <si>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</si>
  <si>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</si>
  <si>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</si>
  <si>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</si>
  <si>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</si>
  <si>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</si>
  <si>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</si>
  <si>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</si>
  <si>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</si>
  <si>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</si>
  <si>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</si>
  <si>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</si>
  <si>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</si>
  <si>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</si>
  <si>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</si>
  <si>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</si>
  <si>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</si>
  <si>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</si>
  <si>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</si>
  <si>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</si>
  <si>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</si>
  <si>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</si>
  <si>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</si>
  <si>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</si>
  <si>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</si>
  <si>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</si>
  <si>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</si>
  <si>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</si>
  <si>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</si>
  <si>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</si>
  <si>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</si>
  <si>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</si>
  <si>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</si>
  <si>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</si>
  <si>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</si>
  <si>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</si>
  <si>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</si>
  <si>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</si>
  <si>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</si>
  <si>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</si>
  <si>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</si>
  <si>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</si>
  <si>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</si>
  <si>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</si>
  <si>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</si>
  <si>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</si>
  <si>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</si>
  <si>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</si>
  <si>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</si>
  <si>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</si>
  <si>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</si>
  <si>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</si>
  <si>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</si>
  <si>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</si>
  <si>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</si>
  <si>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</si>
  <si>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</si>
  <si>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</si>
  <si>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</si>
  <si>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</si>
  <si>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</si>
  <si>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</si>
  <si>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</si>
  <si>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</si>
  <si>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</si>
  <si>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</si>
  <si>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</si>
  <si>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</si>
  <si>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</si>
  <si>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</si>
  <si>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</si>
  <si>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</si>
  <si>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</si>
  <si>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</si>
  <si>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</si>
  <si>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</si>
  <si>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</si>
  <si>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</si>
  <si>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</si>
  <si>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</si>
  <si>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</si>
  <si>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</si>
  <si>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</si>
  <si>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</si>
  <si>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</si>
  <si>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</si>
  <si>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</si>
  <si>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</si>
  <si>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</si>
  <si>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</si>
  <si>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</si>
  <si>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</si>
  <si>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</si>
  <si>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</si>
  <si>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</si>
  <si>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</si>
  <si>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</si>
  <si>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</si>
  <si>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</si>
  <si>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</si>
  <si>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</si>
  <si>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</si>
  <si>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</si>
  <si>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</si>
  <si>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</si>
  <si>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</si>
  <si>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</si>
  <si>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</si>
  <si>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</si>
  <si>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</si>
  <si>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</si>
  <si>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</si>
  <si>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</si>
  <si>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</si>
  <si>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</si>
  <si>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</si>
  <si>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</si>
  <si>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</si>
  <si>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</si>
  <si>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</si>
  <si>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</si>
  <si>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</si>
  <si>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</si>
  <si>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</si>
  <si>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</si>
  <si>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</si>
  <si>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</si>
  <si>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</si>
  <si>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</si>
  <si>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</si>
  <si>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</si>
  <si>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</si>
  <si>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</si>
  <si>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</si>
  <si>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</si>
  <si>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</si>
  <si>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</si>
  <si>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</si>
  <si>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</si>
  <si>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</si>
  <si>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</si>
  <si>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</si>
  <si>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</si>
  <si>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</si>
  <si>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</si>
  <si>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</si>
  <si>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</si>
  <si>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</si>
  <si>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</si>
  <si>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</si>
  <si>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</si>
  <si>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</si>
  <si>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</si>
  <si>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</si>
  <si>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</si>
  <si>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</si>
  <si>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</si>
  <si>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</si>
  <si>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</si>
  <si>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</si>
  <si>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</si>
  <si>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</si>
  <si>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</si>
  <si>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</si>
  <si>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</si>
  <si>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</si>
  <si>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</si>
  <si>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</si>
  <si>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</si>
  <si>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</si>
  <si>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</si>
  <si>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</si>
  <si>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</si>
  <si>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</si>
  <si>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</si>
  <si>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</si>
  <si>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</si>
  <si>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</si>
  <si>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</si>
  <si>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</si>
  <si>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</si>
  <si>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</si>
  <si>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</si>
  <si>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</si>
  <si>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</si>
  <si>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</si>
  <si>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</si>
  <si>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</si>
  <si>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</si>
  <si>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</si>
  <si>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</si>
  <si>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</si>
  <si>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</si>
  <si>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</si>
  <si>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</si>
  <si>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</si>
  <si>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</si>
  <si>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</si>
  <si>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</si>
  <si>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</si>
  <si>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</si>
  <si>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</si>
  <si>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</si>
  <si>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</si>
  <si>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</si>
  <si>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</si>
  <si>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</si>
  <si>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</si>
  <si>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</si>
  <si>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</si>
  <si>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</si>
  <si>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</si>
  <si>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</si>
  <si>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</si>
  <si>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</si>
  <si>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</si>
  <si>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</si>
  <si>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</si>
  <si>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</si>
  <si>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</si>
  <si>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</si>
  <si>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</si>
  <si>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</si>
  <si>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</si>
  <si>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</si>
  <si>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</si>
  <si>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</si>
  <si>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</si>
  <si>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</si>
  <si>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</si>
  <si>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</si>
  <si>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</si>
  <si>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</si>
  <si>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</si>
  <si>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</si>
  <si>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</si>
  <si>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</si>
  <si>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</si>
  <si>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</si>
  <si>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</si>
  <si>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</si>
  <si>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</si>
  <si>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</si>
  <si>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</si>
  <si>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</si>
  <si>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</si>
  <si>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</si>
  <si>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</si>
  <si>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</si>
  <si>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</si>
  <si>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</si>
  <si>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</si>
  <si>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</si>
  <si>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</si>
  <si>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</si>
  <si>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</si>
  <si>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</si>
  <si>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</si>
  <si>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</si>
  <si>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</si>
  <si>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</si>
  <si>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</si>
  <si>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</si>
  <si>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</si>
  <si>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</si>
  <si>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</si>
  <si>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</si>
  <si>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</si>
  <si>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</si>
  <si>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</si>
  <si>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</si>
  <si>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</si>
  <si>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</si>
  <si>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</si>
  <si>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</si>
  <si>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</si>
  <si>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</si>
  <si>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</si>
  <si>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</si>
  <si>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</si>
  <si>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</si>
  <si>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</si>
  <si>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</si>
  <si>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</si>
  <si>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</si>
  <si>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</si>
  <si>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</si>
  <si>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</si>
  <si>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</si>
  <si>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</si>
  <si>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</si>
  <si>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</si>
  <si>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</si>
  <si>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</si>
  <si>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</si>
  <si>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</si>
  <si>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</si>
  <si>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</si>
  <si>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</si>
  <si>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</si>
  <si>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</si>
  <si>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</si>
  <si>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</si>
  <si>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</si>
  <si>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</si>
  <si>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</si>
  <si>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</si>
  <si>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</si>
  <si>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</si>
  <si>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</si>
  <si>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</si>
  <si>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</si>
  <si>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</si>
  <si>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</si>
  <si>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</si>
  <si>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</si>
  <si>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</si>
  <si>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</si>
  <si>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</si>
  <si>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</si>
  <si>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</si>
  <si>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</si>
  <si>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</si>
  <si>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</si>
  <si>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</si>
  <si>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</si>
  <si>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</si>
  <si>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</si>
  <si>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</si>
  <si>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</si>
  <si>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</si>
  <si>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</si>
  <si>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</si>
  <si>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</si>
  <si>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</si>
  <si>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</si>
  <si>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</si>
  <si>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</si>
  <si>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</si>
  <si>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</si>
  <si>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</si>
  <si>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</si>
  <si>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</si>
  <si>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</si>
  <si>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</si>
  <si>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</si>
  <si>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</si>
  <si>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</si>
  <si>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</si>
  <si>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</si>
  <si>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</si>
  <si>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</si>
  <si>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</si>
  <si>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</si>
  <si>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</si>
  <si>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</si>
  <si>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</si>
  <si>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</si>
  <si>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</si>
  <si>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</si>
  <si>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</si>
  <si>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</si>
  <si>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</si>
  <si>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</si>
  <si>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</si>
  <si>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</si>
  <si>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</si>
  <si>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</si>
  <si>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</si>
  <si>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</si>
  <si>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</si>
  <si>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</si>
  <si>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</si>
  <si>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</si>
  <si>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</si>
  <si>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</si>
  <si>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</si>
  <si>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</si>
  <si>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</si>
  <si>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</si>
  <si>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</si>
  <si>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</si>
  <si>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</si>
  <si>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</si>
  <si>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</si>
  <si>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</si>
  <si>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</si>
  <si>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</si>
  <si>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</si>
  <si>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</si>
  <si>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</si>
  <si>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</si>
  <si>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</si>
  <si>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</si>
  <si>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</si>
  <si>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</si>
  <si>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</si>
  <si>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</si>
  <si>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</si>
  <si>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</si>
  <si>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</si>
  <si>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</si>
  <si>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</si>
  <si>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</si>
  <si>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</si>
  <si>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</si>
  <si>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</si>
  <si>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</si>
  <si>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</si>
  <si>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</si>
  <si>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</si>
  <si>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</si>
  <si>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</si>
  <si>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</si>
  <si>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</si>
  <si>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</si>
  <si>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</si>
  <si>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</si>
  <si>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</si>
  <si>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</si>
  <si>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</si>
  <si>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</si>
  <si>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</si>
  <si>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</si>
  <si>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</si>
  <si>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</si>
  <si>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</si>
  <si>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</si>
  <si>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</si>
  <si>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</si>
  <si>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</si>
  <si>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</si>
  <si>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</si>
  <si>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</si>
  <si>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</si>
  <si>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</si>
  <si>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</si>
  <si>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</si>
  <si>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</si>
  <si>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</si>
  <si>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</si>
  <si>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</si>
  <si>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</si>
  <si>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</si>
  <si>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</si>
  <si>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</si>
  <si>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</si>
  <si>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</si>
  <si>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</si>
  <si>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</si>
  <si>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</si>
  <si>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</si>
  <si>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</si>
  <si>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</si>
  <si>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</si>
  <si>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</si>
  <si>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</si>
  <si>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</si>
  <si>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</si>
  <si>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</si>
  <si>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</si>
  <si>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</si>
  <si>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</si>
  <si>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</si>
  <si>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</si>
  <si>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</si>
  <si>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</si>
  <si>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</si>
  <si>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</si>
  <si>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</si>
  <si>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</si>
  <si>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</si>
  <si>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</si>
  <si>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</si>
  <si>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</si>
  <si>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</si>
  <si>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</si>
  <si>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</si>
  <si>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</si>
  <si>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</si>
  <si>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</si>
  <si>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</si>
  <si>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</si>
  <si>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</si>
  <si>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</si>
  <si>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</si>
  <si>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</si>
  <si>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</si>
  <si>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</si>
  <si>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</si>
  <si>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</si>
  <si>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</si>
  <si>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</si>
  <si>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</si>
  <si>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</si>
  <si>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</si>
  <si>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</si>
  <si>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</si>
  <si>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</si>
  <si>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</si>
  <si>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</si>
  <si>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</si>
  <si>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</si>
  <si>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</si>
  <si>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</si>
  <si>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</si>
  <si>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</si>
  <si>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</si>
  <si>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</si>
  <si>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</si>
  <si>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</si>
  <si>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</si>
  <si>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</si>
  <si>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</si>
  <si>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</si>
  <si>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</si>
  <si>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</si>
  <si>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</si>
  <si>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</si>
  <si>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</si>
  <si>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</si>
  <si>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</si>
  <si>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</si>
  <si>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</si>
  <si>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</si>
  <si>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</si>
  <si>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</si>
  <si>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</si>
  <si>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</si>
  <si>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</si>
  <si>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</si>
  <si>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</si>
  <si>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</si>
  <si>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</si>
  <si>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</si>
  <si>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</si>
  <si>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</si>
  <si>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</si>
  <si>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</si>
  <si>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</si>
  <si>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</si>
  <si>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</si>
  <si>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</si>
  <si>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</si>
  <si>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</si>
  <si>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</si>
  <si>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</si>
  <si>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</si>
  <si>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</si>
  <si>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</si>
  <si>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</si>
  <si>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</si>
  <si>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</si>
  <si>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</si>
  <si>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</si>
  <si>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</si>
  <si>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</si>
  <si>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</si>
  <si>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</si>
  <si>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</si>
  <si>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</si>
  <si>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</si>
  <si>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</si>
  <si>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</si>
  <si>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</si>
  <si>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</si>
  <si>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</si>
  <si>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</si>
  <si>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</si>
  <si>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</si>
  <si>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</si>
  <si>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</si>
  <si>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</si>
  <si>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</si>
  <si>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</si>
  <si>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</si>
  <si>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</si>
  <si>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</si>
  <si>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</si>
  <si>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</si>
  <si>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</si>
  <si>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</si>
  <si>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</si>
  <si>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</si>
  <si>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</si>
  <si>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</si>
  <si>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</si>
  <si>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</si>
  <si>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</si>
  <si>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</si>
  <si>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</si>
  <si>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</si>
  <si>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</si>
  <si>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</si>
  <si>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</si>
  <si>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</si>
  <si>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</si>
  <si>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</si>
  <si>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</si>
  <si>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</si>
  <si>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</si>
  <si>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</si>
  <si>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</si>
  <si>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</si>
  <si>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</si>
  <si>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</si>
  <si>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</si>
  <si>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</si>
  <si>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</si>
  <si>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</si>
  <si>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</si>
  <si>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</si>
  <si>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</si>
  <si>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</si>
  <si>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</si>
  <si>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</si>
  <si>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</si>
  <si>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</si>
  <si>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</si>
  <si>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</si>
  <si>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</si>
  <si>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</si>
  <si>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</si>
  <si>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</si>
  <si>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</si>
  <si>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</si>
  <si>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</si>
  <si>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</si>
  <si>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</si>
  <si>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</si>
  <si>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</si>
  <si>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</si>
  <si>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</si>
  <si>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</si>
  <si>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</si>
  <si>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</si>
  <si>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</si>
  <si>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</si>
  <si>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</si>
  <si>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</si>
  <si>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</si>
  <si>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</si>
  <si>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</si>
  <si>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</si>
  <si>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</si>
  <si>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</si>
  <si>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</si>
  <si>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</si>
  <si>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</si>
  <si>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</si>
  <si>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</si>
  <si>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</si>
  <si>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</si>
  <si>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</si>
  <si>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</si>
  <si>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</si>
  <si>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</si>
  <si>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</si>
  <si>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</si>
  <si>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</si>
  <si>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</si>
  <si>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</si>
  <si>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</si>
  <si>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</si>
  <si>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</si>
  <si>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</si>
  <si>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</si>
  <si>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</si>
  <si>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</si>
  <si>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</si>
  <si>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</si>
  <si>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</si>
  <si>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</si>
  <si>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</si>
  <si>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</si>
  <si>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</si>
  <si>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</si>
  <si>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</si>
  <si>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</si>
  <si>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</si>
  <si>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</si>
  <si>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</si>
  <si>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</si>
  <si>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</si>
  <si>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</si>
  <si>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</si>
  <si>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</si>
  <si>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</si>
  <si>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</si>
  <si>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</si>
  <si>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</si>
  <si>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</si>
  <si>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</si>
  <si>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</si>
  <si>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</si>
  <si>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</si>
  <si>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</si>
  <si>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</si>
  <si>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</si>
  <si>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</si>
  <si>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</si>
  <si>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</si>
  <si>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</si>
  <si>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</si>
  <si>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</si>
  <si>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</si>
  <si>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</si>
  <si>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</si>
  <si>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</si>
  <si>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</si>
  <si>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</si>
  <si>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</si>
  <si>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</si>
  <si>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</si>
  <si>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</si>
  <si>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</si>
  <si>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</si>
  <si>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</si>
  <si>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</si>
  <si>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</si>
  <si>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</si>
  <si>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</si>
  <si>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</si>
  <si>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</si>
  <si>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</si>
  <si>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</si>
  <si>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</si>
  <si>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</si>
  <si>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</si>
  <si>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</si>
  <si>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</si>
  <si>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</si>
  <si>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</si>
  <si>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</si>
  <si>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</si>
  <si>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</si>
  <si>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</si>
  <si>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</si>
  <si>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</si>
  <si>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</si>
  <si>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</si>
  <si>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</si>
  <si>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</si>
  <si>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</si>
  <si>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</si>
  <si>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</si>
  <si>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</si>
  <si>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</si>
  <si>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</si>
  <si>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</si>
  <si>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</si>
  <si>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</si>
  <si>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</si>
  <si>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</si>
  <si>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</si>
  <si>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</si>
  <si>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</si>
  <si>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</si>
  <si>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</si>
  <si>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</si>
  <si>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</si>
  <si>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</si>
  <si>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</si>
  <si>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</si>
  <si>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</si>
  <si>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</si>
  <si>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</si>
  <si>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</si>
  <si>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</si>
  <si>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</si>
  <si>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</si>
  <si>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</si>
  <si>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</si>
  <si>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</si>
  <si>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</si>
  <si>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</si>
  <si>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</si>
  <si>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</si>
  <si>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</si>
  <si>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</si>
  <si>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</si>
  <si>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</si>
  <si>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</si>
  <si>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</si>
  <si>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</si>
  <si>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</si>
  <si>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</si>
  <si>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</si>
  <si>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</si>
  <si>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</si>
  <si>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</si>
  <si>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</si>
  <si>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</si>
  <si>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</si>
  <si>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</si>
  <si>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</si>
  <si>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</si>
  <si>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</si>
  <si>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</si>
  <si>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</si>
  <si>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</si>
  <si>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</si>
  <si>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</si>
  <si>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</si>
  <si>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</si>
  <si>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</si>
  <si>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</si>
  <si>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</si>
  <si>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</si>
  <si>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</si>
  <si>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</si>
  <si>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</si>
  <si>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</si>
  <si>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</si>
  <si>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</si>
  <si>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</si>
  <si>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</si>
  <si>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</si>
  <si>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</si>
  <si>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</si>
  <si>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</si>
  <si>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</si>
  <si>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</si>
  <si>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</si>
  <si>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</si>
  <si>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</si>
  <si>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</si>
  <si>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</si>
  <si>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</si>
  <si>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</si>
  <si>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</si>
  <si>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</si>
  <si>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</si>
  <si>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</si>
  <si>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</si>
  <si>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</si>
  <si>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</si>
  <si>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</si>
  <si>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</si>
  <si>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</si>
  <si>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</si>
  <si>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</si>
  <si>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</si>
  <si>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</si>
  <si>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</si>
  <si>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</si>
  <si>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</si>
  <si>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</si>
  <si>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</si>
  <si>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</si>
  <si>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</si>
  <si>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</si>
  <si>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</si>
  <si>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</si>
  <si>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</si>
  <si>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</si>
  <si>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</si>
  <si>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</si>
  <si>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</si>
  <si>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</si>
  <si>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</si>
  <si>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</si>
  <si>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</si>
  <si>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</si>
  <si>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</si>
  <si>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</si>
  <si>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</si>
  <si>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</si>
  <si>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</si>
  <si>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</si>
  <si>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</si>
  <si>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</si>
  <si>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</si>
  <si>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</si>
  <si>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</si>
  <si>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</si>
  <si>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</si>
  <si>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</si>
  <si>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</si>
  <si>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</si>
  <si>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</si>
  <si>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</si>
  <si>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</si>
  <si>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</si>
  <si>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</si>
  <si>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</si>
  <si>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</si>
  <si>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</si>
  <si>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</si>
  <si>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</si>
  <si>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</si>
  <si>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</si>
  <si>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</si>
  <si>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</si>
  <si>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</si>
  <si>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</si>
  <si>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</si>
  <si>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</si>
  <si>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</si>
  <si>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</si>
  <si>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</si>
  <si>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</si>
  <si>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</si>
  <si>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</si>
  <si>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</si>
  <si>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</si>
  <si>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</si>
  <si>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</si>
  <si>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</si>
  <si>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</si>
  <si>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</si>
  <si>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</si>
  <si>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</si>
  <si>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</si>
  <si>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</si>
  <si>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</si>
  <si>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</si>
  <si>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</si>
  <si>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</si>
  <si>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</si>
  <si>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</si>
  <si>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</si>
  <si>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</si>
  <si>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</si>
  <si>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</si>
  <si>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</si>
  <si>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</si>
  <si>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</si>
  <si>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</si>
  <si>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</si>
  <si>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</si>
  <si>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</si>
  <si>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</si>
  <si>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</si>
  <si>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</si>
  <si>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</si>
  <si>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</si>
  <si>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</si>
  <si>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</si>
  <si>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</si>
  <si>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</si>
  <si>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</si>
  <si>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</si>
  <si>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</si>
  <si>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</si>
  <si>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</si>
  <si>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</si>
  <si>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</si>
  <si>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</si>
  <si>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</si>
  <si>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</si>
  <si>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</si>
  <si>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</si>
  <si>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</si>
  <si>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</si>
  <si>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</si>
  <si>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</si>
  <si>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</si>
  <si>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</si>
  <si>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</si>
  <si>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</si>
  <si>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</si>
  <si>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</si>
  <si>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</si>
  <si>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</si>
  <si>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</si>
  <si>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</si>
  <si>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</si>
  <si>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</si>
  <si>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</si>
  <si>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</si>
  <si>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</si>
  <si>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</si>
  <si>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</si>
  <si>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</si>
  <si>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</si>
  <si>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</si>
  <si>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</si>
  <si>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</si>
  <si>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</si>
  <si>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</si>
  <si>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</si>
  <si>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</si>
  <si>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</si>
  <si>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</si>
  <si>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</si>
  <si>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</si>
  <si>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</si>
  <si>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</si>
  <si>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</si>
  <si>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</si>
  <si>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</si>
  <si>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</si>
  <si>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</si>
  <si>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</si>
  <si>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</si>
  <si>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</si>
  <si>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</si>
  <si>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</si>
  <si>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</si>
  <si>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</si>
  <si>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</si>
  <si>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</si>
  <si>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</si>
  <si>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</si>
  <si>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</si>
  <si>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</si>
  <si>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</si>
  <si>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</si>
  <si>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</si>
  <si>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</si>
  <si>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</si>
  <si>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</si>
  <si>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</si>
  <si>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</si>
  <si>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</si>
  <si>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</si>
  <si>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</si>
  <si>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</si>
  <si>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</si>
  <si>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</si>
  <si>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</si>
  <si>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</si>
  <si>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</si>
  <si>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</si>
  <si>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</si>
  <si>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</si>
  <si>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</si>
  <si>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</si>
  <si>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</si>
  <si>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</si>
  <si>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</si>
  <si>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</si>
  <si>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</si>
  <si>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</si>
  <si>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</si>
  <si>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</si>
  <si>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</si>
  <si>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</si>
  <si>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</si>
  <si>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</si>
  <si>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</si>
  <si>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</si>
  <si>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</si>
  <si>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</si>
  <si>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</si>
  <si>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</si>
  <si>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</si>
  <si>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</si>
  <si>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</si>
  <si>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</si>
  <si>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</si>
  <si>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</si>
  <si>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</si>
  <si>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</si>
  <si>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</si>
  <si>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</si>
  <si>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</si>
  <si>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</si>
  <si>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</si>
  <si>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</si>
  <si>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</si>
  <si>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</si>
  <si>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</si>
  <si>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</si>
  <si>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</si>
  <si>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</si>
  <si>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</si>
  <si>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</si>
  <si>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</si>
  <si>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</si>
  <si>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</si>
  <si>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</si>
  <si>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</si>
  <si>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</si>
  <si>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</si>
  <si>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</si>
  <si>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</si>
  <si>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</si>
  <si>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</si>
  <si>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</si>
  <si>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</si>
  <si>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</si>
  <si>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</si>
  <si>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</si>
  <si>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</si>
  <si>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</si>
  <si>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</si>
  <si>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</si>
  <si>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</si>
  <si>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</si>
  <si>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</si>
  <si>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</si>
  <si>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</si>
  <si>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</si>
  <si>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</si>
  <si>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</si>
  <si>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</si>
  <si>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</si>
  <si>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</si>
  <si>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</si>
  <si>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</si>
  <si>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</si>
  <si>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</si>
  <si>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</si>
  <si>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</si>
  <si>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</si>
  <si>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</si>
  <si>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</si>
  <si>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</si>
  <si>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</si>
  <si>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</si>
  <si>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</si>
  <si>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</si>
  <si>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</si>
  <si>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</si>
  <si>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</si>
  <si>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</si>
  <si>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</si>
  <si>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</si>
  <si>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</si>
  <si>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</si>
  <si>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</si>
  <si>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</si>
  <si>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</si>
  <si>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</si>
  <si>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</si>
  <si>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</si>
  <si>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</si>
  <si>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</si>
  <si>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</si>
  <si>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</si>
  <si>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</si>
  <si>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</si>
  <si>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</si>
  <si>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</si>
  <si>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</si>
  <si>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</si>
  <si>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</si>
  <si>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</si>
  <si>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</si>
  <si>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</si>
  <si>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</si>
  <si>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</si>
  <si>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</si>
  <si>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</si>
  <si>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</si>
  <si>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</si>
  <si>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</si>
  <si>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</si>
  <si>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</si>
  <si>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</si>
  <si>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</si>
  <si>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</si>
  <si>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</si>
  <si>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</si>
  <si>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</si>
  <si>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</si>
  <si>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</si>
  <si>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</si>
  <si>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</si>
  <si>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</si>
  <si>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</si>
  <si>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</si>
  <si>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</si>
  <si>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</si>
  <si>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</si>
  <si>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</si>
  <si>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</si>
  <si>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</si>
  <si>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</si>
  <si>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</si>
  <si>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</si>
  <si>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</si>
  <si>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</si>
  <si>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</si>
  <si>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</si>
  <si>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</si>
  <si>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</si>
  <si>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</si>
  <si>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</si>
  <si>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</si>
  <si>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</si>
  <si>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</si>
  <si>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</si>
  <si>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</si>
  <si>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</si>
  <si>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</si>
  <si>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</si>
  <si>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</si>
  <si>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</si>
  <si>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</si>
  <si>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</si>
  <si>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</si>
  <si>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</si>
  <si>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</si>
  <si>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</si>
  <si>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</si>
  <si>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</si>
  <si>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</si>
  <si>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</si>
  <si>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</si>
  <si>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</si>
  <si>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</si>
  <si>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</si>
  <si>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</si>
  <si>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</si>
  <si>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</si>
  <si>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</si>
  <si>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</si>
  <si>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</si>
  <si>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</si>
  <si>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</si>
  <si>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</si>
  <si>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</si>
  <si>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</si>
  <si>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</si>
  <si>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</si>
  <si>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</si>
  <si>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</si>
  <si>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</si>
  <si>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</si>
  <si>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</si>
  <si>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</si>
  <si>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</si>
  <si>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</si>
  <si>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</si>
  <si>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</si>
  <si>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</si>
  <si>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</si>
  <si>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</si>
  <si>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</si>
  <si>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</si>
  <si>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</si>
  <si>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</si>
  <si>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</si>
  <si>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</si>
  <si>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</si>
  <si>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</si>
  <si>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</si>
  <si>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</si>
  <si>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</si>
  <si>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</si>
  <si>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</si>
  <si>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</si>
  <si>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</si>
  <si>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</si>
  <si>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</si>
  <si>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</si>
  <si>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</si>
  <si>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</si>
  <si>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</si>
  <si>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</si>
  <si>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</si>
  <si>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</si>
  <si>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</si>
  <si>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</si>
  <si>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</si>
  <si>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</si>
  <si>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</si>
  <si>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</si>
  <si>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</si>
  <si>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</si>
  <si>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</si>
  <si>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</si>
  <si>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</si>
  <si>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</si>
  <si>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</si>
  <si>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</si>
  <si>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</si>
  <si>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</si>
  <si>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</si>
  <si>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</si>
  <si>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</si>
  <si>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</si>
  <si>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</si>
  <si>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</si>
  <si>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</si>
  <si>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</si>
  <si>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</si>
  <si>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</si>
  <si>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</si>
  <si>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</si>
  <si>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</si>
  <si>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</si>
  <si>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</si>
  <si>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</si>
  <si>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</si>
  <si>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</si>
  <si>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</si>
  <si>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</si>
  <si>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</si>
  <si>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</si>
  <si>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</si>
  <si>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</si>
  <si>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</si>
  <si>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</si>
  <si>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</si>
  <si>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</si>
  <si>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</si>
  <si>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</si>
  <si>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</si>
  <si>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</si>
  <si>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</si>
  <si>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</si>
  <si>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</si>
  <si>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</si>
  <si>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</si>
  <si>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</si>
  <si>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</si>
  <si>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</si>
  <si>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</si>
  <si>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</si>
  <si>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</si>
  <si>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</si>
  <si>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</si>
  <si>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</si>
  <si>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</si>
  <si>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</si>
  <si>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</si>
  <si>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</si>
  <si>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</si>
  <si>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</si>
  <si>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</si>
  <si>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</si>
  <si>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</si>
  <si>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</si>
  <si>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</si>
  <si>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</si>
  <si>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</si>
  <si>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</si>
  <si>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</si>
  <si>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</si>
  <si>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</si>
  <si>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</si>
  <si>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</si>
  <si>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</si>
  <si>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</si>
  <si>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</si>
  <si>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</si>
  <si>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</si>
  <si>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</si>
  <si>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</si>
  <si>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</si>
  <si>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</si>
  <si>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</si>
  <si>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</si>
  <si>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</si>
  <si>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</si>
  <si>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</si>
  <si>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</si>
  <si>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</si>
  <si>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</si>
  <si>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</si>
  <si>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</si>
  <si>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</si>
  <si>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</si>
  <si>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</si>
  <si>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</si>
  <si>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</si>
  <si>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</si>
  <si>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</si>
  <si>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</si>
  <si>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</si>
  <si>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</si>
  <si>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</si>
  <si>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</si>
  <si>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</si>
  <si>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</si>
  <si>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</si>
  <si>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</si>
  <si>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</si>
  <si>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</si>
  <si>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</si>
  <si>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</si>
  <si>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</si>
  <si>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</si>
  <si>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</si>
  <si>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</si>
  <si>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</si>
  <si>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</si>
  <si>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</si>
  <si>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</si>
  <si>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</si>
  <si>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</si>
  <si>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</si>
  <si>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</si>
  <si>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</si>
  <si>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</si>
  <si>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</si>
  <si>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</si>
  <si>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</si>
  <si>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</si>
  <si>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</si>
  <si>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</si>
  <si>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</si>
  <si>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</si>
  <si>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</si>
  <si>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</si>
  <si>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</si>
  <si>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</si>
  <si>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</si>
  <si>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</si>
  <si>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</si>
  <si>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</si>
  <si>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</si>
  <si>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</si>
  <si>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</si>
  <si>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</si>
  <si>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</si>
  <si>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</si>
  <si>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</si>
  <si>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</si>
  <si>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</si>
  <si>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</si>
  <si>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</si>
  <si>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</si>
  <si>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</si>
  <si>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</si>
  <si>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</si>
  <si>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</si>
  <si>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</si>
  <si>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</si>
  <si>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</si>
  <si>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</si>
  <si>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</si>
  <si>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</si>
  <si>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</si>
  <si>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</si>
  <si>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</si>
  <si>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</si>
  <si>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</si>
  <si>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</si>
  <si>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</si>
  <si>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</si>
  <si>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</si>
  <si>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</si>
  <si>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</si>
  <si>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</si>
  <si>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</si>
  <si>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</si>
  <si>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</si>
  <si>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</si>
  <si>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</si>
  <si>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</si>
  <si>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</si>
  <si>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</si>
  <si>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</si>
  <si>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</si>
  <si>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</si>
  <si>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</si>
  <si>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</si>
  <si>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</si>
  <si>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</si>
  <si>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</si>
  <si>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</si>
  <si>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</si>
  <si>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</si>
  <si>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</si>
  <si>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</si>
  <si>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</si>
  <si>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</si>
  <si>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</si>
  <si>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</si>
  <si>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</si>
  <si>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</si>
  <si>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</si>
  <si>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</si>
  <si>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</si>
  <si>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</si>
  <si>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</si>
  <si>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</si>
  <si>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</si>
  <si>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</si>
  <si>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</si>
  <si>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</si>
  <si>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</si>
  <si>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</si>
  <si>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</si>
  <si>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</si>
  <si>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</si>
  <si>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</si>
  <si>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</si>
  <si>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</si>
  <si>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</si>
  <si>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</si>
  <si>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</si>
  <si>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</si>
  <si>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</si>
  <si>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</si>
  <si>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</si>
  <si>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</si>
  <si>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</si>
  <si>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</si>
  <si>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</si>
  <si>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</si>
  <si>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</si>
  <si>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</si>
  <si>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</si>
  <si>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</si>
  <si>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</si>
  <si>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</si>
  <si>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</si>
  <si>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</si>
  <si>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</si>
  <si>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</si>
  <si>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</si>
  <si>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</si>
  <si>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</si>
  <si>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</si>
  <si>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</si>
  <si>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</si>
  <si>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</si>
  <si>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</si>
  <si>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</si>
  <si>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</si>
  <si>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</si>
  <si>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</si>
  <si>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</si>
  <si>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</si>
  <si>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</si>
  <si>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</si>
  <si>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</si>
  <si>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</si>
  <si>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</si>
  <si>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</si>
  <si>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</si>
  <si>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</si>
  <si>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</si>
  <si>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</si>
  <si>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</si>
  <si>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</si>
  <si>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</si>
  <si>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</si>
  <si>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</si>
  <si>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</si>
  <si>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</si>
  <si>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</si>
  <si>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</si>
  <si>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</si>
  <si>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</si>
  <si>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</si>
  <si>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</si>
  <si>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</si>
  <si>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</si>
  <si>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</si>
  <si>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</si>
  <si>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</si>
  <si>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</si>
  <si>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</si>
  <si>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</si>
  <si>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</si>
  <si>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</si>
  <si>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</si>
  <si>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</si>
  <si>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</si>
  <si>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</si>
  <si>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</si>
  <si>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</si>
  <si>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</si>
  <si>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</si>
  <si>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</si>
  <si>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</si>
  <si>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</si>
  <si>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</si>
  <si>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</si>
  <si>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</si>
  <si>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</si>
  <si>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</si>
  <si>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</si>
  <si>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</si>
  <si>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</si>
  <si>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</si>
  <si>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</si>
  <si>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</si>
  <si>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</si>
  <si>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</si>
  <si>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</si>
  <si>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</si>
  <si>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</si>
  <si>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</si>
  <si>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</si>
  <si>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</si>
  <si>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</si>
  <si>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</si>
  <si>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</si>
  <si>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</si>
  <si>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</si>
  <si>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</si>
  <si>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</si>
  <si>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</si>
  <si>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</si>
  <si>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</si>
  <si>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</si>
  <si>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</si>
  <si>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</si>
  <si>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</si>
  <si>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</si>
  <si>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</si>
  <si>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</si>
  <si>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</si>
  <si>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</si>
  <si>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</si>
  <si>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</si>
  <si>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</si>
  <si>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</si>
  <si>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</si>
  <si>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</si>
  <si>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</si>
  <si>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</si>
  <si>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</si>
  <si>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</si>
  <si>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</si>
  <si>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</si>
  <si>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</si>
  <si>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</si>
  <si>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</si>
  <si>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</si>
  <si>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</si>
  <si>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</si>
  <si>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</si>
  <si>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</si>
  <si>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</si>
  <si>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</si>
  <si>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</si>
  <si>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</si>
  <si>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</si>
  <si>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</si>
  <si>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</si>
  <si>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</si>
  <si>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</si>
  <si>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</si>
  <si>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</si>
  <si>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</si>
  <si>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</si>
  <si>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</si>
  <si>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</si>
  <si>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</si>
  <si>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</si>
  <si>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</si>
  <si>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</si>
  <si>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</si>
  <si>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</si>
  <si>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</si>
  <si>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</si>
  <si>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</si>
  <si>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</si>
  <si>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</si>
  <si>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</si>
  <si>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</si>
  <si>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</si>
  <si>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</si>
  <si>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</si>
  <si>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</si>
  <si>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</si>
  <si>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</si>
  <si>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</si>
  <si>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</si>
  <si>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</si>
  <si>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</si>
  <si>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</si>
  <si>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</si>
  <si>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</si>
  <si>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</si>
  <si>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</si>
  <si>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</si>
  <si>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</si>
  <si>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</si>
  <si>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</si>
  <si>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</si>
  <si>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</si>
  <si>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</si>
  <si>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</si>
  <si>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</si>
  <si>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</si>
  <si>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</si>
  <si>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</si>
  <si>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</si>
  <si>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</si>
  <si>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</si>
  <si>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</si>
  <si>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</si>
  <si>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</si>
  <si>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</si>
  <si>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</si>
  <si>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</si>
  <si>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</si>
  <si>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</si>
  <si>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</si>
  <si>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</si>
  <si>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</si>
  <si>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</si>
  <si>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</si>
  <si>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</si>
  <si>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</si>
  <si>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</si>
  <si>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</si>
  <si>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</si>
  <si>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</si>
  <si>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</si>
  <si>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</si>
  <si>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</si>
  <si>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</si>
  <si>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</si>
  <si>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</si>
  <si>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</si>
  <si>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</si>
  <si>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</si>
  <si>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</si>
  <si>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</si>
  <si>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</si>
  <si>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</si>
  <si>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</si>
  <si>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</si>
  <si>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</si>
  <si>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</si>
  <si>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</si>
  <si>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</si>
  <si>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</si>
  <si>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</si>
  <si>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</si>
  <si>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</si>
  <si>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</si>
  <si>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</si>
  <si>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</si>
  <si>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</si>
  <si>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</si>
  <si>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</si>
  <si>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</si>
  <si>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</si>
  <si>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</si>
  <si>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</si>
  <si>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</si>
  <si>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</si>
  <si>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</si>
  <si>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</si>
  <si>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</si>
  <si>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</si>
  <si>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</si>
  <si>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</si>
  <si>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</si>
  <si>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</si>
  <si>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</si>
  <si>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</si>
  <si>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</si>
  <si>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</si>
  <si>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</si>
  <si>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</si>
  <si>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</si>
  <si>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</si>
  <si>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</si>
  <si>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</si>
  <si>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</si>
  <si>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</si>
  <si>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</si>
  <si>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</si>
  <si>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</si>
  <si>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</si>
  <si>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</si>
  <si>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</si>
  <si>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</si>
  <si>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</si>
  <si>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</si>
  <si>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</si>
  <si>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</si>
  <si>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</si>
  <si>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</si>
  <si>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</si>
  <si>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</si>
  <si>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</si>
  <si>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</si>
  <si>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</si>
  <si>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</si>
  <si>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</si>
  <si>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</si>
  <si>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</si>
  <si>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</si>
  <si>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</si>
  <si>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</si>
  <si>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</si>
  <si>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</si>
  <si>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</si>
  <si>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</si>
  <si>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</si>
  <si>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</si>
  <si>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</si>
  <si>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</si>
  <si>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</si>
  <si>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</si>
  <si>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</si>
  <si>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</si>
  <si>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</si>
  <si>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</si>
  <si>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</si>
  <si>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</si>
  <si>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</si>
  <si>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</si>
  <si>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</si>
  <si>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</si>
  <si>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</si>
  <si>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</si>
  <si>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</si>
  <si>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</si>
  <si>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</si>
  <si>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</si>
  <si>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</si>
  <si>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</si>
  <si>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</si>
  <si>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</si>
  <si>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</si>
  <si>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</si>
  <si>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</si>
  <si>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</si>
  <si>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</si>
  <si>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</si>
  <si>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</si>
  <si>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</si>
  <si>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</si>
  <si>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</si>
  <si>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</si>
  <si>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</si>
  <si>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</si>
  <si>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</si>
  <si>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</si>
  <si>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</si>
  <si>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</si>
  <si>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</si>
  <si>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</si>
  <si>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</si>
  <si>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</si>
  <si>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</si>
  <si>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</si>
  <si>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</si>
  <si>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</si>
  <si>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</si>
  <si>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</si>
  <si>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</si>
  <si>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</si>
  <si>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</si>
  <si>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</si>
  <si>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</si>
  <si>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</si>
  <si>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</si>
  <si>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</si>
  <si>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</si>
  <si>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</si>
  <si>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</si>
  <si>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</si>
  <si>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</si>
  <si>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</si>
  <si>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</si>
  <si>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</si>
  <si>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</si>
  <si>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</si>
  <si>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</si>
  <si>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</si>
  <si>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</si>
  <si>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</si>
  <si>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</si>
  <si>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</si>
  <si>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</si>
  <si>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</si>
  <si>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</si>
  <si>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</si>
  <si>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</si>
  <si>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</si>
  <si>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</si>
  <si>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</si>
  <si>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</si>
  <si>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</si>
  <si>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</si>
  <si>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</si>
  <si>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</si>
  <si>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</si>
  <si>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</si>
  <si>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</si>
  <si>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</si>
  <si>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</si>
  <si>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</si>
  <si>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</si>
  <si>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</si>
  <si>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</si>
  <si>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</si>
  <si>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</si>
  <si>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</si>
  <si>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</si>
  <si>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</si>
  <si>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</si>
  <si>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</si>
  <si>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</si>
  <si>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</si>
  <si>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</si>
  <si>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</si>
  <si>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</si>
  <si>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</si>
  <si>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</si>
  <si>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</si>
  <si>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</si>
  <si>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</si>
  <si>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</si>
  <si>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</si>
  <si>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</si>
  <si>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</si>
  <si>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</si>
  <si>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</si>
  <si>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</si>
  <si>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</si>
  <si>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</si>
  <si>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</si>
  <si>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</si>
  <si>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</si>
  <si>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</si>
  <si>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</si>
  <si>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</si>
  <si>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</si>
  <si>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</si>
  <si>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</si>
  <si>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</si>
  <si>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</si>
  <si>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</si>
  <si>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</si>
  <si>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</si>
  <si>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</si>
  <si>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</si>
  <si>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</si>
  <si>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</si>
  <si>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</si>
  <si>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</si>
  <si>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</si>
  <si>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</si>
  <si>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</si>
  <si>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</si>
  <si>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</si>
  <si>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</si>
  <si>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</si>
  <si>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</si>
  <si>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</si>
  <si>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</si>
  <si>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</si>
  <si>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</si>
  <si>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</si>
  <si>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</si>
  <si>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</si>
  <si>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</si>
  <si>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</si>
  <si>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</si>
  <si>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</si>
  <si>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</si>
  <si>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</si>
  <si>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</si>
  <si>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</si>
  <si>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</si>
  <si>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</si>
  <si>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</si>
  <si>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</si>
  <si>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</si>
  <si>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</si>
  <si>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</si>
  <si>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</si>
  <si>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</si>
  <si>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</si>
  <si>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</si>
  <si>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</si>
  <si>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</si>
  <si>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</si>
  <si>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</si>
  <si>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</si>
  <si>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</si>
  <si>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</si>
  <si>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</si>
  <si>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</si>
  <si>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</si>
  <si>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</si>
  <si>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</si>
  <si>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</si>
  <si>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</si>
  <si>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</si>
  <si>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</si>
  <si>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</si>
  <si>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</si>
  <si>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</si>
  <si>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</si>
  <si>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</si>
  <si>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</si>
  <si>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</si>
  <si>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</si>
  <si>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</si>
  <si>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</si>
  <si>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</si>
  <si>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</si>
  <si>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</si>
  <si>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</si>
  <si>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</si>
  <si>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</si>
  <si>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</si>
  <si>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</si>
  <si>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</si>
  <si>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</si>
  <si>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</si>
  <si>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</si>
  <si>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</si>
  <si>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</si>
  <si>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</si>
  <si>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</si>
  <si>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</si>
  <si>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</si>
  <si>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</si>
  <si>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</si>
  <si>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</si>
  <si>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</si>
  <si>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</si>
  <si>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</si>
  <si>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</si>
  <si>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</si>
  <si>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</si>
  <si>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</si>
  <si>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</si>
  <si>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</si>
  <si>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</si>
  <si>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</si>
  <si>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</si>
  <si>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</si>
  <si>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</si>
  <si>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</si>
  <si>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</si>
  <si>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</si>
  <si>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</si>
  <si>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</si>
  <si>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</si>
  <si>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</si>
  <si>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</si>
  <si>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</si>
  <si>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</si>
  <si>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</si>
  <si>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</si>
  <si>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</si>
  <si>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</si>
  <si>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</si>
  <si>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</si>
  <si>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</si>
  <si>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</si>
  <si>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</si>
  <si>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</si>
  <si>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</si>
  <si>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</si>
  <si>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</si>
  <si>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</si>
  <si>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</si>
  <si>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</si>
  <si>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</si>
  <si>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</si>
  <si>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</si>
  <si>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</si>
  <si>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</si>
  <si>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</si>
  <si>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</si>
  <si>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</si>
  <si>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</si>
  <si>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</si>
  <si>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</si>
  <si>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</si>
  <si>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</si>
  <si>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</si>
  <si>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</si>
  <si>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</si>
  <si>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</si>
  <si>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</si>
  <si>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</si>
  <si>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</si>
  <si>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</si>
  <si>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</si>
  <si>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</si>
  <si>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</si>
  <si>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</si>
  <si>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</si>
  <si>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</si>
  <si>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</si>
  <si>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</si>
  <si>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</si>
  <si>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</si>
  <si>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</si>
  <si>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</si>
  <si>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</si>
  <si>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</si>
  <si>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</si>
  <si>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</si>
  <si>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</si>
  <si>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</si>
  <si>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</si>
  <si>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</si>
  <si>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</si>
  <si>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</si>
  <si>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</si>
  <si>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</si>
  <si>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</si>
  <si>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</si>
  <si>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</si>
  <si>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</si>
  <si>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</si>
  <si>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</si>
  <si>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</si>
  <si>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</si>
  <si>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</si>
  <si>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</si>
  <si>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</si>
  <si>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</si>
  <si>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</si>
  <si>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</si>
  <si>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</si>
  <si>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</si>
  <si>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</si>
  <si>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</si>
  <si>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</si>
  <si>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</si>
  <si>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</si>
  <si>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</si>
  <si>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</si>
  <si>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</si>
  <si>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</si>
  <si>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</si>
  <si>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</si>
  <si>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</si>
  <si>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</si>
  <si>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</si>
  <si>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</si>
  <si>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</si>
  <si>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</si>
  <si>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</si>
  <si>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</si>
  <si>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</si>
  <si>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</si>
  <si>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</si>
  <si>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</si>
  <si>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</si>
  <si>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</si>
  <si>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</si>
  <si>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</si>
  <si>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</si>
  <si>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</si>
  <si>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</si>
  <si>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</si>
  <si>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</si>
  <si>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</si>
  <si>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</si>
  <si>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</si>
  <si>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</si>
  <si>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</si>
  <si>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</si>
  <si>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</si>
  <si>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</si>
  <si>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</si>
  <si>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</si>
  <si>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</si>
  <si>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</si>
  <si>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</si>
  <si>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</si>
  <si>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</si>
  <si>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</si>
  <si>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</si>
  <si>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</si>
  <si>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</si>
  <si>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</si>
  <si>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</si>
  <si>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</si>
  <si>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</si>
  <si>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</si>
  <si>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</si>
  <si>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</si>
  <si>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</si>
  <si>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</si>
  <si>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</si>
  <si>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</si>
  <si>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</si>
  <si>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</si>
  <si>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</si>
  <si>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</si>
  <si>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</si>
  <si>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</si>
  <si>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</si>
  <si>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</si>
  <si>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</si>
  <si>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</si>
  <si>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</si>
  <si>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</si>
  <si>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</si>
  <si>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</si>
  <si>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</si>
  <si>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</si>
  <si>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</si>
  <si>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</si>
  <si>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</si>
  <si>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</si>
  <si>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</si>
  <si>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</si>
  <si>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</si>
  <si>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</si>
  <si>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</si>
  <si>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</si>
  <si>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</si>
  <si>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</si>
  <si>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</si>
  <si>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</si>
  <si>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</si>
  <si>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</si>
  <si>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</si>
  <si>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</si>
  <si>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</si>
  <si>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</si>
  <si>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</si>
  <si>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</si>
  <si>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</si>
  <si>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</si>
  <si>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</si>
  <si>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</si>
  <si>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</si>
  <si>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</si>
  <si>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</si>
  <si>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</si>
  <si>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</si>
  <si>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</si>
  <si>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</si>
  <si>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</si>
  <si>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</si>
  <si>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</si>
  <si>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</si>
  <si>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</si>
  <si>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</si>
  <si>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</si>
  <si>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</si>
  <si>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</si>
  <si>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</si>
  <si>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</si>
  <si>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</si>
  <si>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</si>
  <si>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</si>
  <si>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</si>
  <si>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</si>
  <si>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</si>
  <si>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</si>
  <si>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</si>
  <si>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</si>
  <si>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</si>
  <si>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</si>
  <si>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</si>
  <si>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</si>
  <si>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</si>
  <si>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</si>
  <si>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</si>
  <si>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</si>
  <si>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</si>
  <si>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</si>
  <si>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</si>
  <si>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</si>
  <si>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</si>
  <si>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</si>
  <si>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</si>
  <si>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</si>
  <si>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</si>
  <si>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</si>
  <si>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</si>
  <si>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</si>
  <si>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</si>
  <si>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</si>
  <si>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</si>
  <si>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</si>
  <si>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</si>
  <si>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</si>
  <si>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</si>
  <si>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</si>
  <si>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</si>
  <si>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</si>
  <si>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</si>
  <si>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</si>
  <si>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</si>
  <si>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</si>
  <si>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</si>
  <si>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</si>
  <si>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</si>
  <si>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</si>
  <si>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</si>
  <si>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</si>
  <si>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</si>
  <si>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</si>
  <si>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</si>
  <si>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</si>
  <si>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</si>
  <si>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</si>
  <si>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</si>
  <si>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</si>
  <si>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</si>
  <si>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</si>
  <si>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</si>
  <si>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</si>
  <si>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</si>
  <si>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</si>
  <si>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</si>
  <si>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</si>
  <si>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</si>
  <si>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</si>
  <si>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</si>
  <si>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</si>
  <si>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</si>
  <si>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</si>
  <si>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</si>
  <si>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</si>
  <si>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</si>
  <si>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</si>
  <si>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</si>
  <si>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</si>
  <si>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</si>
  <si>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</si>
  <si>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</si>
  <si>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</si>
  <si>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</si>
  <si>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</si>
  <si>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</si>
  <si>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</si>
  <si>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</si>
  <si>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</si>
  <si>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</si>
  <si>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</si>
  <si>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</si>
  <si>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</si>
  <si>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</si>
  <si>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</si>
  <si>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</si>
  <si>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</si>
  <si>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</si>
  <si>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</si>
  <si>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</si>
  <si>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</si>
  <si>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</si>
  <si>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</si>
  <si>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</si>
  <si>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</si>
  <si>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</si>
  <si>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</si>
  <si>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</si>
  <si>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</si>
  <si>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</si>
  <si>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</si>
  <si>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</si>
  <si>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</si>
  <si>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</si>
  <si>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</si>
  <si>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</si>
  <si>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</si>
  <si>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</si>
  <si>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</si>
  <si>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</si>
  <si>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</si>
  <si>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</si>
  <si>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</si>
  <si>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</si>
  <si>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</si>
  <si>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</si>
  <si>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</si>
  <si>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</si>
  <si>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</si>
  <si>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</si>
  <si>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</si>
  <si>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</si>
  <si>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</si>
  <si>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</si>
  <si>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</si>
  <si>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</si>
  <si>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</si>
  <si>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</si>
  <si>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</si>
  <si>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</si>
  <si>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</si>
  <si>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</si>
  <si>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</si>
  <si>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</si>
  <si>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</si>
  <si>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</si>
  <si>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</si>
  <si>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</si>
  <si>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</si>
  <si>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</si>
  <si>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</si>
  <si>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</si>
  <si>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</si>
  <si>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</si>
  <si>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</si>
  <si>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</si>
  <si>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</si>
  <si>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</si>
  <si>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</si>
  <si>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</si>
  <si>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</si>
  <si>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</si>
  <si>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</si>
  <si>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</si>
  <si>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</si>
  <si>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</si>
  <si>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</si>
  <si>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</si>
  <si>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</si>
  <si>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</si>
  <si>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</si>
  <si>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</si>
  <si>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</si>
  <si>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</si>
  <si>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</si>
  <si>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</si>
  <si>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</si>
  <si>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</si>
  <si>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</si>
  <si>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</si>
  <si>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</si>
  <si>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</si>
  <si>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</si>
  <si>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</si>
  <si>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</si>
  <si>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</si>
  <si>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</si>
  <si>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</si>
  <si>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</si>
  <si>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</si>
  <si>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</si>
  <si>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</si>
  <si>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</si>
  <si>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</si>
  <si>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</si>
  <si>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</si>
  <si>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</si>
  <si>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</si>
  <si>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</si>
  <si>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</si>
  <si>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</si>
  <si>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</si>
  <si>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</si>
  <si>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</si>
  <si>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</si>
  <si>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</si>
  <si>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</si>
  <si>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</si>
  <si>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</si>
  <si>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</si>
  <si>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</si>
  <si>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</si>
  <si>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</si>
  <si>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</si>
  <si>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</si>
  <si>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</si>
  <si>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</si>
  <si>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</si>
  <si>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</si>
  <si>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</si>
  <si>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</si>
  <si>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</si>
  <si>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</si>
  <si>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</si>
  <si>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</si>
  <si>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</si>
  <si>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</si>
  <si>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</si>
  <si>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</si>
  <si>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</si>
  <si>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</si>
  <si>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</si>
  <si>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</si>
  <si>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</si>
  <si>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</si>
  <si>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</si>
  <si>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</si>
  <si>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</si>
  <si>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</si>
  <si>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</si>
  <si>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</si>
  <si>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</si>
  <si>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</si>
  <si>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</si>
  <si>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</si>
  <si>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</si>
  <si>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</si>
  <si>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</si>
  <si>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</si>
  <si>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</si>
  <si>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</si>
  <si>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</si>
  <si>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</si>
  <si>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</si>
  <si>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</si>
  <si>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</si>
  <si>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</si>
  <si>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</si>
  <si>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</si>
  <si>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</si>
  <si>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</si>
  <si>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</si>
  <si>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</si>
  <si>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</si>
  <si>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</si>
  <si>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</si>
  <si>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</si>
  <si>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</si>
  <si>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</si>
  <si>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</si>
  <si>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</si>
  <si>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</si>
  <si>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</si>
  <si>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</si>
  <si>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</si>
  <si>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</si>
  <si>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</si>
  <si>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</si>
  <si>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</si>
  <si>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</si>
  <si>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</si>
  <si>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</si>
  <si>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</si>
  <si>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</si>
  <si>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</si>
  <si>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</si>
  <si>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</si>
  <si>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</si>
  <si>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</si>
  <si>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</si>
  <si>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</si>
  <si>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</si>
  <si>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</si>
  <si>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</si>
  <si>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</si>
  <si>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</si>
  <si>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</si>
  <si>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</si>
  <si>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</si>
  <si>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</si>
  <si>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</si>
  <si>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</si>
  <si>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</si>
  <si>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</si>
  <si>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</si>
  <si>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</si>
  <si>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</si>
  <si>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</si>
  <si>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</si>
  <si>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</si>
  <si>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</si>
  <si>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</si>
  <si>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</si>
  <si>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</si>
  <si>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</si>
  <si>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</si>
  <si>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</si>
  <si>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</si>
  <si>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</si>
  <si>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</si>
  <si>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</si>
  <si>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</si>
  <si>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</si>
  <si>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</si>
  <si>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</si>
  <si>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</si>
  <si>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</si>
  <si>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</si>
  <si>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</si>
  <si>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</si>
  <si>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</si>
  <si>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</si>
  <si>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</si>
  <si>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</si>
  <si>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</si>
  <si>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</si>
  <si>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</si>
  <si>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</si>
  <si>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</si>
  <si>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</si>
  <si>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</si>
  <si>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</si>
  <si>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</si>
  <si>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</si>
  <si>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</si>
  <si>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</si>
  <si>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</si>
  <si>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</si>
  <si>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</si>
  <si>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</si>
  <si>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</si>
  <si>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</si>
  <si>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</si>
  <si>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</si>
  <si>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</si>
  <si>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</si>
  <si>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</si>
  <si>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</si>
  <si>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</si>
  <si>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</si>
  <si>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</si>
  <si>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</si>
  <si>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</si>
  <si>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</si>
  <si>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</si>
  <si>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</si>
  <si>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</si>
  <si>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</si>
  <si>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</si>
  <si>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</si>
  <si>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</si>
  <si>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</si>
  <si>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</si>
  <si>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</si>
  <si>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</si>
  <si>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</si>
  <si>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</si>
  <si>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</si>
  <si>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</si>
  <si>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</si>
  <si>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</si>
  <si>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</si>
  <si>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</si>
  <si>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</si>
  <si>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</si>
  <si>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</si>
  <si>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</si>
  <si>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</si>
  <si>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</si>
  <si>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</si>
  <si>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</si>
  <si>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</si>
  <si>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</si>
  <si>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</si>
  <si>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</si>
  <si>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</si>
  <si>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</si>
  <si>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</si>
  <si>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</si>
  <si>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</si>
  <si>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</si>
  <si>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</si>
  <si>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</si>
  <si>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</si>
  <si>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</si>
  <si>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</si>
  <si>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</si>
  <si>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</si>
  <si>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</si>
  <si>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</si>
  <si>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</si>
  <si>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</si>
  <si>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</si>
  <si>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</si>
  <si>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</si>
  <si>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</si>
  <si>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</si>
  <si>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</si>
  <si>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</si>
  <si>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</si>
  <si>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</si>
  <si>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</si>
  <si>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</si>
  <si>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</si>
  <si>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</si>
  <si>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</si>
  <si>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</si>
  <si>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</si>
  <si>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</si>
  <si>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</si>
  <si>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</si>
  <si>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</si>
  <si>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</si>
  <si>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</si>
  <si>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</si>
  <si>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</si>
  <si>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</si>
  <si>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</si>
  <si>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</si>
  <si>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</si>
  <si>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</si>
  <si>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</si>
  <si>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</si>
  <si>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</si>
  <si>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</si>
  <si>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</si>
  <si>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</si>
  <si>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</si>
  <si>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</si>
  <si>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</si>
  <si>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</si>
  <si>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</si>
  <si>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</si>
  <si>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</si>
  <si>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</si>
  <si>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</si>
  <si>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</si>
  <si>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</si>
  <si>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</si>
  <si>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</si>
  <si>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</si>
  <si>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</si>
  <si>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</si>
  <si>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</si>
  <si>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</si>
  <si>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</si>
  <si>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</si>
  <si>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</si>
  <si>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</si>
  <si>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</si>
  <si>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</si>
  <si>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</si>
  <si>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</si>
  <si>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</si>
  <si>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</si>
  <si>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</si>
  <si>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</si>
  <si>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</si>
  <si>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</si>
  <si>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</si>
  <si>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</si>
  <si>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</si>
  <si>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</si>
  <si>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</si>
  <si>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</si>
  <si>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</si>
  <si>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</si>
  <si>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</si>
  <si>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</si>
  <si>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</si>
  <si>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</si>
  <si>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</si>
  <si>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</si>
  <si>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</si>
  <si>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</si>
  <si>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</si>
  <si>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</si>
  <si>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</si>
  <si>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</si>
  <si>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</si>
  <si>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</si>
  <si>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</si>
  <si>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</si>
  <si>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</si>
  <si>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</si>
  <si>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</si>
  <si>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</si>
  <si>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</si>
  <si>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</si>
  <si>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</si>
  <si>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</si>
  <si>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</si>
  <si>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</si>
  <si>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</si>
  <si>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</si>
  <si>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</si>
  <si>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</si>
  <si>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</si>
  <si>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</si>
  <si>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</si>
  <si>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</si>
  <si>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</si>
  <si>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</si>
  <si>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</si>
  <si>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</si>
  <si>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</si>
  <si>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</si>
  <si>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</si>
  <si>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</si>
  <si>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</si>
  <si>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</si>
  <si>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</si>
  <si>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</si>
  <si>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</si>
  <si>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</si>
  <si>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</si>
  <si>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</si>
  <si>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</si>
  <si>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</si>
  <si>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</si>
  <si>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</si>
  <si>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</si>
  <si>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</si>
  <si>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</si>
  <si>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</si>
  <si>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</si>
  <si>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</si>
  <si>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</si>
  <si>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</si>
  <si>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</si>
  <si>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</si>
  <si>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</si>
  <si>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</si>
  <si>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</si>
  <si>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</si>
  <si>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</si>
  <si>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</si>
  <si>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</si>
  <si>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</si>
  <si>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</si>
  <si>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</si>
  <si>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</si>
  <si>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</si>
  <si>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</si>
  <si>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</si>
  <si>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</si>
  <si>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</si>
  <si>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</si>
  <si>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</si>
  <si>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</si>
  <si>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</si>
  <si>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</si>
  <si>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</si>
  <si>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</si>
  <si>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</si>
  <si>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</si>
  <si>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</si>
  <si>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</si>
  <si>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</si>
  <si>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</si>
  <si>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</si>
  <si>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</si>
  <si>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</si>
  <si>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</si>
  <si>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</si>
  <si>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</si>
  <si>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</si>
  <si>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</si>
  <si>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</si>
  <si>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</si>
  <si>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</si>
  <si>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</si>
  <si>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</si>
  <si>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</si>
  <si>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</si>
  <si>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</si>
  <si>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</si>
  <si>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</si>
  <si>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</si>
  <si>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</si>
  <si>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</si>
  <si>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</si>
  <si>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</si>
  <si>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</si>
  <si>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</si>
  <si>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</si>
  <si>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</si>
  <si>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</si>
  <si>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</si>
  <si>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</si>
  <si>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</si>
  <si>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</si>
  <si>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</si>
  <si>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</si>
  <si>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</si>
  <si>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</si>
  <si>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</si>
  <si>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</si>
  <si>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</si>
  <si>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</si>
  <si>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</si>
  <si>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</si>
  <si>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</si>
  <si>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</si>
  <si>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</si>
  <si>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</si>
  <si>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</si>
  <si>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</si>
  <si>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</si>
  <si>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</si>
  <si>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</si>
  <si>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</si>
  <si>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</si>
  <si>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</si>
  <si>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</si>
  <si>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</si>
  <si>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</si>
  <si>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</si>
  <si>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</si>
  <si>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</si>
  <si>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</si>
  <si>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</si>
  <si>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</si>
  <si>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</si>
  <si>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</si>
  <si>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</si>
  <si>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</si>
  <si>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</si>
  <si>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</si>
  <si>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</si>
  <si>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</si>
  <si>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</si>
  <si>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</si>
  <si>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</si>
  <si>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</si>
  <si>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</si>
  <si>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</si>
  <si>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</si>
  <si>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</si>
  <si>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</si>
  <si>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</si>
  <si>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</si>
  <si>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</si>
  <si>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</si>
  <si>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</si>
  <si>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</si>
  <si>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</si>
  <si>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</si>
  <si>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</si>
  <si>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</si>
  <si>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</si>
  <si>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</si>
  <si>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</si>
  <si>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</si>
  <si>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</si>
  <si>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</si>
  <si>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</si>
  <si>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</si>
  <si>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</si>
  <si>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</si>
  <si>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</si>
  <si>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</si>
  <si>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</si>
  <si>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</si>
  <si>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</si>
  <si>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</si>
  <si>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</si>
  <si>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</si>
  <si>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</si>
  <si>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</si>
  <si>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</si>
  <si>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</si>
  <si>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</si>
  <si>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</si>
  <si>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</si>
  <si>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</si>
  <si>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</si>
  <si>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</si>
  <si>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</si>
  <si>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</si>
  <si>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</si>
  <si>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</si>
  <si>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</si>
  <si>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</si>
  <si>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</si>
  <si>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</si>
  <si>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</si>
  <si>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</si>
  <si>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</si>
  <si>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</si>
  <si>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</si>
  <si>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</si>
  <si>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</si>
  <si>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</si>
  <si>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</si>
  <si>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</si>
  <si>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</si>
  <si>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</si>
  <si>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</si>
  <si>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</si>
  <si>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</si>
  <si>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</si>
  <si>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</si>
  <si>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</si>
  <si>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</si>
  <si>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</si>
  <si>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</si>
  <si>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</si>
  <si>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</si>
  <si>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</si>
  <si>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</si>
  <si>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</si>
  <si>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</si>
  <si>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</si>
  <si>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</si>
  <si>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</si>
  <si>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</si>
  <si>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</si>
  <si>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</si>
  <si>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</si>
  <si>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</si>
  <si>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</si>
  <si>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</si>
  <si>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</si>
  <si>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</si>
  <si>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</si>
  <si>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</si>
  <si>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</si>
  <si>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</si>
  <si>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</si>
  <si>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</si>
  <si>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</si>
  <si>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</si>
  <si>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</si>
  <si>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</si>
  <si>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</si>
  <si>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</si>
  <si>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</si>
  <si>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</si>
  <si>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</si>
  <si>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</si>
  <si>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</si>
  <si>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</si>
  <si>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</si>
  <si>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</si>
  <si>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</si>
  <si>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</si>
  <si>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</si>
  <si>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</si>
  <si>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</si>
  <si>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</si>
  <si>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</si>
  <si>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</si>
  <si>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</si>
  <si>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</si>
  <si>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</si>
  <si>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</si>
  <si>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</si>
  <si>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</si>
  <si>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</si>
  <si>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</si>
  <si>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</si>
  <si>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</si>
  <si>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</si>
  <si>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</si>
  <si>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</si>
  <si>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</si>
  <si>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</si>
  <si>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</si>
  <si>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</si>
  <si>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</si>
  <si>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</si>
  <si>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</si>
  <si>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</si>
  <si>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</si>
  <si>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</si>
  <si>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</si>
  <si>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</si>
  <si>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</si>
  <si>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</si>
  <si>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</si>
  <si>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</si>
  <si>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</si>
  <si>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</si>
  <si>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</si>
  <si>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</si>
  <si>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</si>
  <si>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</si>
  <si>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</si>
  <si>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</si>
  <si>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</si>
  <si>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</si>
  <si>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</si>
  <si>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</si>
  <si>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</si>
  <si>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</si>
  <si>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</si>
  <si>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</si>
  <si>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</si>
  <si>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</si>
  <si>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</si>
  <si>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</si>
  <si>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</si>
  <si>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</si>
  <si>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</si>
  <si>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</si>
  <si>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</si>
  <si>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</si>
  <si>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</si>
  <si>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</si>
  <si>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</si>
  <si>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</si>
  <si>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</si>
  <si>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</si>
  <si>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</si>
  <si>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</si>
  <si>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</si>
  <si>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</si>
  <si>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</si>
  <si>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</si>
  <si>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</si>
  <si>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</si>
  <si>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</si>
  <si>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</si>
  <si>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</si>
  <si>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</si>
  <si>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</si>
  <si>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</si>
  <si>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</si>
  <si>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</si>
  <si>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</si>
  <si>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</si>
  <si>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</si>
  <si>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</si>
  <si>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</si>
  <si>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</si>
  <si>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</si>
  <si>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</si>
  <si>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</si>
  <si>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</si>
  <si>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</si>
  <si>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</si>
  <si>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</si>
  <si>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</si>
  <si>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</si>
  <si>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</si>
  <si>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</si>
  <si>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</si>
  <si>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</si>
  <si>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</si>
  <si>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</si>
  <si>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</si>
  <si>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</si>
  <si>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</si>
  <si>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</si>
  <si>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</si>
  <si>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</si>
  <si>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</si>
  <si>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</si>
  <si>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</si>
  <si>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</si>
  <si>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</si>
  <si>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</si>
  <si>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</si>
  <si>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</si>
  <si>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</si>
  <si>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</si>
  <si>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</si>
  <si>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</si>
  <si>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</si>
  <si>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</si>
  <si>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</si>
  <si>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</si>
  <si>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</si>
  <si>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</si>
  <si>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</si>
  <si>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</si>
  <si>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</si>
  <si>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</si>
  <si>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</si>
  <si>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</si>
  <si>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</si>
  <si>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</si>
  <si>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</si>
  <si>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</si>
  <si>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</si>
  <si>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</si>
  <si>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</si>
  <si>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</si>
  <si>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</si>
  <si>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</si>
  <si>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</si>
  <si>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</si>
  <si>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</si>
  <si>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</si>
  <si>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</si>
  <si>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</si>
  <si>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</si>
  <si>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</si>
  <si>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</si>
  <si>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</si>
  <si>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</si>
  <si>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</si>
  <si>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</si>
  <si>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</si>
  <si>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</si>
  <si>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</si>
  <si>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</si>
  <si>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</si>
  <si>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</si>
  <si>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</si>
  <si>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</si>
  <si>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</si>
  <si>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</si>
  <si>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</si>
  <si>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</si>
  <si>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</si>
  <si>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</si>
  <si>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</si>
  <si>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</si>
  <si>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</si>
  <si>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</si>
  <si>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</si>
  <si>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</si>
  <si>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</si>
  <si>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</si>
  <si>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</si>
  <si>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</si>
  <si>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</si>
  <si>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</si>
  <si>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</si>
  <si>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</si>
  <si>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</si>
  <si>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</si>
  <si>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</si>
  <si>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</si>
  <si>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</si>
  <si>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</si>
  <si>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</si>
  <si>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</si>
  <si>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</si>
  <si>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</si>
  <si>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</si>
  <si>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</si>
  <si>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</si>
  <si>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</si>
  <si>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</si>
  <si>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</si>
  <si>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</si>
  <si>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</si>
  <si>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</si>
  <si>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</si>
  <si>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</si>
  <si>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</si>
  <si>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</si>
  <si>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</si>
  <si>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</si>
  <si>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</si>
  <si>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</si>
  <si>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</si>
  <si>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</si>
  <si>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</si>
  <si>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</si>
  <si>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</si>
  <si>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</si>
  <si>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</si>
  <si>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</si>
  <si>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</si>
  <si>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</si>
  <si>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</si>
  <si>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</si>
  <si>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</si>
  <si>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</si>
  <si>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</si>
  <si>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</si>
  <si>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</si>
  <si>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</si>
  <si>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</si>
  <si>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</si>
  <si>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</si>
  <si>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</si>
  <si>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</si>
  <si>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</si>
  <si>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</si>
  <si>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</si>
  <si>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</si>
  <si>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</si>
  <si>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</si>
  <si>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</si>
  <si>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</si>
  <si>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</si>
  <si>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</si>
  <si>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</si>
  <si>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</si>
  <si>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</si>
  <si>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</si>
  <si>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</si>
  <si>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</si>
  <si>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</si>
  <si>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</si>
  <si>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</si>
  <si>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</si>
  <si>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</si>
  <si>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</si>
  <si>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</si>
  <si>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</si>
  <si>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</si>
  <si>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</si>
  <si>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</si>
  <si>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</si>
  <si>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</si>
  <si>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</si>
  <si>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</si>
  <si>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</si>
  <si>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</si>
  <si>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</si>
  <si>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</si>
  <si>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</si>
  <si>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</si>
  <si>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</si>
  <si>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</si>
  <si>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</si>
  <si>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</si>
  <si>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</si>
  <si>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</si>
  <si>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</si>
  <si>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</si>
  <si>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</si>
  <si>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</si>
  <si>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</si>
  <si>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</si>
  <si>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</si>
  <si>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</si>
  <si>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</si>
  <si>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</si>
  <si>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</si>
  <si>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</si>
  <si>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</si>
  <si>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</si>
  <si>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</si>
  <si>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</si>
  <si>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</si>
  <si>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</si>
  <si>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</si>
  <si>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</si>
  <si>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</si>
  <si>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</si>
  <si>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</si>
  <si>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</si>
  <si>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</si>
  <si>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</si>
  <si>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</si>
  <si>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</si>
  <si>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</si>
  <si>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</si>
  <si>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</si>
  <si>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</si>
  <si>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</si>
  <si>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</si>
  <si>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</si>
  <si>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</si>
  <si>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</si>
  <si>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</si>
  <si>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</si>
  <si>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</si>
  <si>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</si>
  <si>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</si>
  <si>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</si>
  <si>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</si>
  <si>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</si>
  <si>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</si>
  <si>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</si>
  <si>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</si>
  <si>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</si>
  <si>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</si>
  <si>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</si>
  <si>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</si>
  <si>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</si>
  <si>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</si>
  <si>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</si>
  <si>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</si>
  <si>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</si>
  <si>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</si>
  <si>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</si>
  <si>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</si>
  <si>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</si>
  <si>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</si>
  <si>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</si>
  <si>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</si>
  <si>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</si>
  <si>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</si>
  <si>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</si>
  <si>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</si>
  <si>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</si>
  <si>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</si>
  <si>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</si>
  <si>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</si>
  <si>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</si>
  <si>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</si>
  <si>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</si>
  <si>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</si>
  <si>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</si>
  <si>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</si>
  <si>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</si>
  <si>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</si>
  <si>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</si>
  <si>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</si>
  <si>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</si>
  <si>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</si>
  <si>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</si>
  <si>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</si>
  <si>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</si>
  <si>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</si>
  <si>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</si>
  <si>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</si>
  <si>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</si>
  <si>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</si>
  <si>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</si>
  <si>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</si>
  <si>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</si>
  <si>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</si>
  <si>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</si>
  <si>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</si>
  <si>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</si>
  <si>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</si>
  <si>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</si>
  <si>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</si>
  <si>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</si>
  <si>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</si>
  <si>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</si>
  <si>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</si>
  <si>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</si>
  <si>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</si>
  <si>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</si>
  <si>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</si>
  <si>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</si>
  <si>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</si>
  <si>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</si>
  <si>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</si>
  <si>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</si>
  <si>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</si>
  <si>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</si>
  <si>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</si>
  <si>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</si>
  <si>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</si>
  <si>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</si>
  <si>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</si>
  <si>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</si>
  <si>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</si>
  <si>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</si>
  <si>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</si>
  <si>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</si>
  <si>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</si>
  <si>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</si>
  <si>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</si>
  <si>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</si>
  <si>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</si>
  <si>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</si>
  <si>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</si>
  <si>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</si>
  <si>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</si>
  <si>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</si>
  <si>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</si>
  <si>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</si>
  <si>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</si>
  <si>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</si>
  <si>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</si>
  <si>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</si>
  <si>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</si>
  <si>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</si>
  <si>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</si>
  <si>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</si>
  <si>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</si>
  <si>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</si>
  <si>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</si>
  <si>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</si>
  <si>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</si>
  <si>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</si>
  <si>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</si>
  <si>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</si>
  <si>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</si>
  <si>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</si>
  <si>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</si>
  <si>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</si>
  <si>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</si>
  <si>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</si>
  <si>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</si>
  <si>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</si>
  <si>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</si>
  <si>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</si>
  <si>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</si>
  <si>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</si>
  <si>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</si>
  <si>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</si>
  <si>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</si>
  <si>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</si>
  <si>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</si>
  <si>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</si>
  <si>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</si>
  <si>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</si>
  <si>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</si>
  <si>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</si>
  <si>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</si>
  <si>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</si>
  <si>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</si>
  <si>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</si>
  <si>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</si>
  <si>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</si>
  <si>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</si>
  <si>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</si>
  <si>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</si>
  <si>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</si>
  <si>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</si>
  <si>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</si>
  <si>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</si>
  <si>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</si>
  <si>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</si>
  <si>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</si>
  <si>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</si>
  <si>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</si>
  <si>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</si>
  <si>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</si>
  <si>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</si>
  <si>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</si>
  <si>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</si>
  <si>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</si>
  <si>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</si>
  <si>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</si>
  <si>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</si>
  <si>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</si>
  <si>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</si>
  <si>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</si>
  <si>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</si>
  <si>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</si>
  <si>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</si>
  <si>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</si>
  <si>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</si>
  <si>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</si>
  <si>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</si>
  <si>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</si>
  <si>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</si>
  <si>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</si>
  <si>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</si>
  <si>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</si>
  <si>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</si>
  <si>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</si>
  <si>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</si>
  <si>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</si>
  <si>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</si>
  <si>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</si>
  <si>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</si>
  <si>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</si>
  <si>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</si>
  <si>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</si>
  <si>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</si>
  <si>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</si>
  <si>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</si>
  <si>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</si>
  <si>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</si>
  <si>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</si>
  <si>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</si>
  <si>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</si>
  <si>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</si>
  <si>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</si>
  <si>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</si>
  <si>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</si>
  <si>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</si>
  <si>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</si>
  <si>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</si>
  <si>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</si>
  <si>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</si>
  <si>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</si>
  <si>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</si>
  <si>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</si>
  <si>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</si>
  <si>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</si>
  <si>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</si>
  <si>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</si>
  <si>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</si>
  <si>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</si>
  <si>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</si>
  <si>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</si>
  <si>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</si>
  <si>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</si>
  <si>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</si>
  <si>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</si>
  <si>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</si>
  <si>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</si>
  <si>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</si>
  <si>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</si>
  <si>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</si>
  <si>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</si>
  <si>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</si>
  <si>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</si>
  <si>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</si>
  <si>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</si>
  <si>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</si>
  <si>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</si>
  <si>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</si>
  <si>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</si>
  <si>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</si>
  <si>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</si>
  <si>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</si>
  <si>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</si>
  <si>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</si>
  <si>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</si>
  <si>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</si>
  <si>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</si>
  <si>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</si>
  <si>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</si>
  <si>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</si>
  <si>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</si>
  <si>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</si>
  <si>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</si>
  <si>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</si>
  <si>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</si>
  <si>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</si>
  <si>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</si>
  <si>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</si>
  <si>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</si>
  <si>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</si>
  <si>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</si>
  <si>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</si>
  <si>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</si>
  <si>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</si>
  <si>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</si>
  <si>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</si>
  <si>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</si>
  <si>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</si>
  <si>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</si>
  <si>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</si>
  <si>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</si>
  <si>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</si>
  <si>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</si>
  <si>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</si>
  <si>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</si>
  <si>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</si>
  <si>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</si>
  <si>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</si>
  <si>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</si>
  <si>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</si>
  <si>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</si>
  <si>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</si>
  <si>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</si>
  <si>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</si>
  <si>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</si>
  <si>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</si>
  <si>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</si>
  <si>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</si>
  <si>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</si>
  <si>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</si>
  <si>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</si>
  <si>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</si>
  <si>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</si>
  <si>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</si>
  <si>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</si>
  <si>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</si>
  <si>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</si>
  <si>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</si>
  <si>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</si>
  <si>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</si>
  <si>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</si>
  <si>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</si>
  <si>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</si>
  <si>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</si>
  <si>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</si>
  <si>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</si>
  <si>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</si>
  <si>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</si>
  <si>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</si>
  <si>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</si>
  <si>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</si>
  <si>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</si>
  <si>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</si>
  <si>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</si>
  <si>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</si>
  <si>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</si>
  <si>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</si>
  <si>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</si>
  <si>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</si>
  <si>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</si>
  <si>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</si>
  <si>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</si>
  <si>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</si>
  <si>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</si>
  <si>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</si>
  <si>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</si>
  <si>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</si>
  <si>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</si>
  <si>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</si>
  <si>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</si>
  <si>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</si>
  <si>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</si>
  <si>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</si>
  <si>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</si>
  <si>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</si>
  <si>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</si>
  <si>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</si>
  <si>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</si>
  <si>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</si>
  <si>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</si>
  <si>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</si>
  <si>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</si>
  <si>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</si>
  <si>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</si>
  <si>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</si>
  <si>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</si>
  <si>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</si>
  <si>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</si>
  <si>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</si>
  <si>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</si>
  <si>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</si>
  <si>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</si>
  <si>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</si>
  <si>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</si>
  <si>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</si>
  <si>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</si>
  <si>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</si>
  <si>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</si>
  <si>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</si>
  <si>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</si>
  <si>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</si>
  <si>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</si>
  <si>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</si>
  <si>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</si>
  <si>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</si>
  <si>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</si>
  <si>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</si>
  <si>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</si>
  <si>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</si>
  <si>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</si>
  <si>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</si>
  <si>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</si>
  <si>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</si>
  <si>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</si>
  <si>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</si>
  <si>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</si>
  <si>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</si>
  <si>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</si>
  <si>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</si>
  <si>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</si>
  <si>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</si>
  <si>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</si>
  <si>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</si>
  <si>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</si>
  <si>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</si>
  <si>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</si>
  <si>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</si>
  <si>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</si>
  <si>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</si>
  <si>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</si>
  <si>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</si>
  <si>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</si>
  <si>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</si>
  <si>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</si>
  <si>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</si>
  <si>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</si>
  <si>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</si>
  <si>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</si>
  <si>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</si>
  <si>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</si>
  <si>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</si>
  <si>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</si>
  <si>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</si>
  <si>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</si>
  <si>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</si>
  <si>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</si>
  <si>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</si>
  <si>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</si>
  <si>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</si>
  <si>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</si>
  <si>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</si>
  <si>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</si>
  <si>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</si>
  <si>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</si>
  <si>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</si>
  <si>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</si>
  <si>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</si>
  <si>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</si>
  <si>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</si>
  <si>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</si>
  <si>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</si>
  <si>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</si>
  <si>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</si>
  <si>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</si>
  <si>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</si>
  <si>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</si>
  <si>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</si>
  <si>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</si>
  <si>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</si>
  <si>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</si>
  <si>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</si>
  <si>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</si>
  <si>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</si>
  <si>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</si>
  <si>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</si>
  <si>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</si>
  <si>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</si>
  <si>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</si>
  <si>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</si>
  <si>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</si>
  <si>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</si>
  <si>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</si>
  <si>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</si>
  <si>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</si>
  <si>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</si>
  <si>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</si>
  <si>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</si>
  <si>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</si>
  <si>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</si>
  <si>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</si>
  <si>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</si>
  <si>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</si>
  <si>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</si>
  <si>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</si>
  <si>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</si>
  <si>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</si>
  <si>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</si>
  <si>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</si>
  <si>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</si>
  <si>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</si>
  <si>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</si>
  <si>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</si>
  <si>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</si>
  <si>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</si>
  <si>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</si>
  <si>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</si>
  <si>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</si>
  <si>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</si>
  <si>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</si>
  <si>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</si>
  <si>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</si>
  <si>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</si>
  <si>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</si>
  <si>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</si>
  <si>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</si>
  <si>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</si>
  <si>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</si>
  <si>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</si>
  <si>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</si>
  <si>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</si>
  <si>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</si>
  <si>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</si>
  <si>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</si>
  <si>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</si>
  <si>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</si>
  <si>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</si>
  <si>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</si>
  <si>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</si>
  <si>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</si>
  <si>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</si>
  <si>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</si>
  <si>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</si>
  <si>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</si>
  <si>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</si>
  <si>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</si>
  <si>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</si>
  <si>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</si>
  <si>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</si>
  <si>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</si>
  <si>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</si>
  <si>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</si>
  <si>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</si>
  <si>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</si>
  <si>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</si>
  <si>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</si>
  <si>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</si>
  <si>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</si>
  <si>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</si>
  <si>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</si>
  <si>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</si>
  <si>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</si>
  <si>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</si>
  <si>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</si>
  <si>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</si>
  <si>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</si>
  <si>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</si>
  <si>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</si>
  <si>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</si>
  <si>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</si>
  <si>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</si>
  <si>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</si>
  <si>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</si>
  <si>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</si>
  <si>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</si>
  <si>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</si>
  <si>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</si>
  <si>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</si>
  <si>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</si>
  <si>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</si>
  <si>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</si>
  <si>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</si>
  <si>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</si>
  <si>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</si>
  <si>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</si>
  <si>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</si>
  <si>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</si>
  <si>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</si>
  <si>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</si>
  <si>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</si>
  <si>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</si>
  <si>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</si>
  <si>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</si>
  <si>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</si>
  <si>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</si>
  <si>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</si>
  <si>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</si>
  <si>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</si>
  <si>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</si>
  <si>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</si>
  <si>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</si>
  <si>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</si>
  <si>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</si>
  <si>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</si>
  <si>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</si>
  <si>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</si>
  <si>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</si>
  <si>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</si>
  <si>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</si>
  <si>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</si>
  <si>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</si>
  <si>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</si>
  <si>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</si>
  <si>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</si>
  <si>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</si>
  <si>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</si>
  <si>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</si>
  <si>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</si>
  <si>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</si>
  <si>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</si>
  <si>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</si>
  <si>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</si>
  <si>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</si>
  <si>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</si>
  <si>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</si>
  <si>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</si>
  <si>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</si>
  <si>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</si>
  <si>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</si>
  <si>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</si>
  <si>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</si>
  <si>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</si>
  <si>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</si>
  <si>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</si>
  <si>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</si>
  <si>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</si>
  <si>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</si>
  <si>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</si>
  <si>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</si>
  <si>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</si>
  <si>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</si>
  <si>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</si>
  <si>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</si>
  <si>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</si>
  <si>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</si>
  <si>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</si>
  <si>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</si>
  <si>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</si>
  <si>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</si>
  <si>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</si>
  <si>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</si>
  <si>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</si>
  <si>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</si>
  <si>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</si>
  <si>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</si>
  <si>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</si>
  <si>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</si>
  <si>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</si>
  <si>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</si>
  <si>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</si>
  <si>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</si>
  <si>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</si>
  <si>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</si>
  <si>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</si>
  <si>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</si>
  <si>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</si>
  <si>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</si>
  <si>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</si>
  <si>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</si>
  <si>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</si>
  <si>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</si>
  <si>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</si>
  <si>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</si>
  <si>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</si>
  <si>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</si>
  <si>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</si>
  <si>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</si>
  <si>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</si>
  <si>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</si>
  <si>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</si>
  <si>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</si>
  <si>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</si>
  <si>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</si>
  <si>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</si>
  <si>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</si>
  <si>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</si>
  <si>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</si>
  <si>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</si>
  <si>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</si>
  <si>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</si>
  <si>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</si>
  <si>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</si>
  <si>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</si>
  <si>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</si>
  <si>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</si>
  <si>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</si>
  <si>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</si>
  <si>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</si>
  <si>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</si>
  <si>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</si>
  <si>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</si>
  <si>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</si>
  <si>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</si>
  <si>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</si>
  <si>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</si>
  <si>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</si>
  <si>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</si>
  <si>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</si>
  <si>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</si>
  <si>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</si>
  <si>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</si>
  <si>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</si>
  <si>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</si>
  <si>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</si>
  <si>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</si>
  <si>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</si>
  <si>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</si>
  <si>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</si>
  <si>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</si>
  <si>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</si>
  <si>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</si>
  <si>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</si>
  <si>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</si>
  <si>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</si>
  <si>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</si>
  <si>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</si>
  <si>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</si>
  <si>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</si>
  <si>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</si>
  <si>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</si>
  <si>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</si>
  <si>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</si>
  <si>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</si>
  <si>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</si>
  <si>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</si>
  <si>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</si>
  <si>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</si>
  <si>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</si>
  <si>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</si>
  <si>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</si>
  <si>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</si>
  <si>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</si>
  <si>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</si>
  <si>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</si>
  <si>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</si>
  <si>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</si>
  <si>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</si>
  <si>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</si>
  <si>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</si>
  <si>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</si>
  <si>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</si>
  <si>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</si>
  <si>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</si>
  <si>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</si>
  <si>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</si>
  <si>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</si>
  <si>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</si>
  <si>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</si>
  <si>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</si>
  <si>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</si>
  <si>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</si>
  <si>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</si>
  <si>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</si>
  <si>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</si>
  <si>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</si>
  <si>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</si>
  <si>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</si>
  <si>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</si>
  <si>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</si>
  <si>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</si>
  <si>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</si>
  <si>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</si>
  <si>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</si>
  <si>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</si>
  <si>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</si>
  <si>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</si>
  <si>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</si>
  <si>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</si>
  <si>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</si>
  <si>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</si>
  <si>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</si>
  <si>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</si>
  <si>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</si>
  <si>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</si>
  <si>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</si>
  <si>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</si>
  <si>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</si>
  <si>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</si>
  <si>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</si>
  <si>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</si>
  <si>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</si>
  <si>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</si>
  <si>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</si>
  <si>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</si>
  <si>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</si>
  <si>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</si>
  <si>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</si>
  <si>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</si>
  <si>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</si>
  <si>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</si>
  <si>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</si>
  <si>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</si>
  <si>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</si>
  <si>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</si>
  <si>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</si>
  <si>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</si>
  <si>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</si>
  <si>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</si>
  <si>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</si>
  <si>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</si>
  <si>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</si>
  <si>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</si>
  <si>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</si>
  <si>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</si>
  <si>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</si>
  <si>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</si>
  <si>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</si>
  <si>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</si>
  <si>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</si>
  <si>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</si>
  <si>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</si>
  <si>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</si>
  <si>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</si>
  <si>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</si>
  <si>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</si>
  <si>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</si>
  <si>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</si>
  <si>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</si>
  <si>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</si>
  <si>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</si>
  <si>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</si>
  <si>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</si>
  <si>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</si>
  <si>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</si>
  <si>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</si>
  <si>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</si>
  <si>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</si>
  <si>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</si>
  <si>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</si>
  <si>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</si>
  <si>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</si>
  <si>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</si>
  <si>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</si>
  <si>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</si>
  <si>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</si>
  <si>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</si>
  <si>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</si>
  <si>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</si>
  <si>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</si>
  <si>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</si>
  <si>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</si>
  <si>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</si>
  <si>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</si>
  <si>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</si>
  <si>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</si>
  <si>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</si>
  <si>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</si>
  <si>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</si>
  <si>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</si>
  <si>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</si>
  <si>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</si>
  <si>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</si>
  <si>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</si>
  <si>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</si>
  <si>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</si>
  <si>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</si>
  <si>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</si>
  <si>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</si>
  <si>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</si>
  <si>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</si>
  <si>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</si>
  <si>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</si>
  <si>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</si>
  <si>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</si>
  <si>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</si>
  <si>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</si>
  <si>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</si>
  <si>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</si>
  <si>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</si>
  <si>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</si>
  <si>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</si>
  <si>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</si>
  <si>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</si>
  <si>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</si>
  <si>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</si>
  <si>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</si>
  <si>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</si>
  <si>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</si>
  <si>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</si>
  <si>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</si>
  <si>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</si>
  <si>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</si>
  <si>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</si>
  <si>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</si>
  <si>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</si>
  <si>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</si>
  <si>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</si>
  <si>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</si>
  <si>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</si>
  <si>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</si>
  <si>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</si>
  <si>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</si>
  <si>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</si>
  <si>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</si>
  <si>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</si>
  <si>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</si>
  <si>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</si>
  <si>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</si>
  <si>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</si>
  <si>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</si>
  <si>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</si>
  <si>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</si>
  <si>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</si>
  <si>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</si>
  <si>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</si>
  <si>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</si>
  <si>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</si>
  <si>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</si>
  <si>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</si>
  <si>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</si>
  <si>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</si>
  <si>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</si>
  <si>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</si>
  <si>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</si>
  <si>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</si>
  <si>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</si>
  <si>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</si>
  <si>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</si>
  <si>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</si>
  <si>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</si>
  <si>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</si>
  <si>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</si>
  <si>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</si>
  <si>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</si>
  <si>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</si>
  <si>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</si>
  <si>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</si>
  <si>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</si>
  <si>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</si>
  <si>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</si>
  <si>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</si>
  <si>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</si>
  <si>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</si>
  <si>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</si>
  <si>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</si>
  <si>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</si>
  <si>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</si>
  <si>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</si>
  <si>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</si>
  <si>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</si>
  <si>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</si>
  <si>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</si>
  <si>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</si>
  <si>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</si>
  <si>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</si>
  <si>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</si>
  <si>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</si>
  <si>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</si>
  <si>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</si>
  <si>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</si>
  <si>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</si>
  <si>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</si>
  <si>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</si>
  <si>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</si>
  <si>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</si>
  <si>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</si>
  <si>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</si>
  <si>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</si>
  <si>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</si>
  <si>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</si>
  <si>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</si>
  <si>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</si>
  <si>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</si>
  <si>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</si>
  <si>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</si>
  <si>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</si>
  <si>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</si>
  <si>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</si>
  <si>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</si>
  <si>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</si>
  <si>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</si>
  <si>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</si>
  <si>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</si>
  <si>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</si>
  <si>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</si>
  <si>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</si>
  <si>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</si>
  <si>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</si>
  <si>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</si>
  <si>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</si>
  <si>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</si>
  <si>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</si>
  <si>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</si>
  <si>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</si>
  <si>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</si>
  <si>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</si>
  <si>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</si>
  <si>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</si>
  <si>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</si>
  <si>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</si>
  <si>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</si>
  <si>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</si>
  <si>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</si>
  <si>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</si>
  <si>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</si>
  <si>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</si>
  <si>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</si>
  <si>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</si>
  <si>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</si>
  <si>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</si>
  <si>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</si>
  <si>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</si>
  <si>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</si>
  <si>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</si>
  <si>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</si>
  <si>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</si>
  <si>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</si>
  <si>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</si>
  <si>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</si>
  <si>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</si>
  <si>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</si>
  <si>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</si>
  <si>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</si>
  <si>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</si>
  <si>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</si>
  <si>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</si>
  <si>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</si>
  <si>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</si>
  <si>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</si>
  <si>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</si>
  <si>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</si>
  <si>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</si>
  <si>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</si>
  <si>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</si>
  <si>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</si>
  <si>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</si>
  <si>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</si>
  <si>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</si>
  <si>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</si>
  <si>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</si>
  <si>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</si>
  <si>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</si>
  <si>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</si>
  <si>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</si>
  <si>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</si>
  <si>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</si>
  <si>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</si>
  <si>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</si>
  <si>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</si>
  <si>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</si>
  <si>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</si>
  <si>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</si>
  <si>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</si>
  <si>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</si>
  <si>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</si>
  <si>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</si>
  <si>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</si>
  <si>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</si>
  <si>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</si>
  <si>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</si>
  <si>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</si>
  <si>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</si>
  <si>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</si>
  <si>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</si>
  <si>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</si>
  <si>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</si>
  <si>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</si>
  <si>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</si>
  <si>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</si>
  <si>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</si>
  <si>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</si>
  <si>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</si>
  <si>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</si>
  <si>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</si>
  <si>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</si>
  <si>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</si>
  <si>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</si>
  <si>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</si>
  <si>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</si>
  <si>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</si>
  <si>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</si>
  <si>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</si>
  <si>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</si>
  <si>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</si>
  <si>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</si>
  <si>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</si>
  <si>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</si>
  <si>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</si>
  <si>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</si>
  <si>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</si>
  <si>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</si>
  <si>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</si>
  <si>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</si>
  <si>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</si>
  <si>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</si>
  <si>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</si>
  <si>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</si>
  <si>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</si>
  <si>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</si>
  <si>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</si>
  <si>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</si>
  <si>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</si>
  <si>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</si>
  <si>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</si>
  <si>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</si>
  <si>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</si>
  <si>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</si>
  <si>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</si>
  <si>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</si>
  <si>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</si>
  <si>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</si>
  <si>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</si>
  <si>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</si>
  <si>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</si>
  <si>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</si>
  <si>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</si>
  <si>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</si>
  <si>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</si>
  <si>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</si>
  <si>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</si>
  <si>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</si>
  <si>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</si>
  <si>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</si>
  <si>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</si>
  <si>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</si>
  <si>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</si>
  <si>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</si>
  <si>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</si>
  <si>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</si>
  <si>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</si>
  <si>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</si>
  <si>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</si>
  <si>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</si>
  <si>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</si>
  <si>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</si>
  <si>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</si>
  <si>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</si>
  <si>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</si>
  <si>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</si>
  <si>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</si>
  <si>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</si>
  <si>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</si>
  <si>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</si>
  <si>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</si>
  <si>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</si>
  <si>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</si>
  <si>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</si>
  <si>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</si>
  <si>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</si>
  <si>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</si>
  <si>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</si>
  <si>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</si>
  <si>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</si>
  <si>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</si>
  <si>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</si>
  <si>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</si>
  <si>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</si>
  <si>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</si>
  <si>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</si>
  <si>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</si>
  <si>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</si>
  <si>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</si>
  <si>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</si>
  <si>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</si>
  <si>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</si>
  <si>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</si>
  <si>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</si>
  <si>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</si>
  <si>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</si>
  <si>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</si>
  <si>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</si>
  <si>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</si>
  <si>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</si>
  <si>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</si>
  <si>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</si>
  <si>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</si>
  <si>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</si>
  <si>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</si>
  <si>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</si>
  <si>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</si>
  <si>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</si>
  <si>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</si>
  <si>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</si>
  <si>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</si>
  <si>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</si>
  <si>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</si>
  <si>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</si>
  <si>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</si>
  <si>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</si>
  <si>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</si>
  <si>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</si>
  <si>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</si>
  <si>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</si>
  <si>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</si>
  <si>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</si>
  <si>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</si>
  <si>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</si>
  <si>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</si>
  <si>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</si>
  <si>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</si>
  <si>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</si>
  <si>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</si>
  <si>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</si>
  <si>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</si>
  <si>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</si>
  <si>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</si>
  <si>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</si>
  <si>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</si>
  <si>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</si>
  <si>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</si>
  <si>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</si>
  <si>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</si>
  <si>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</si>
  <si>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</si>
  <si>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</si>
  <si>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</si>
  <si>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</si>
  <si>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</si>
  <si>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</si>
  <si>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</si>
  <si>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</si>
  <si>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</si>
  <si>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</si>
  <si>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</si>
  <si>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</si>
  <si>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</si>
  <si>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</si>
  <si>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</si>
  <si>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</si>
  <si>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</si>
  <si>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</si>
  <si>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</si>
  <si>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</si>
  <si>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</si>
  <si>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</si>
  <si>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</si>
  <si>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</si>
  <si>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</si>
  <si>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</si>
  <si>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</si>
  <si>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</si>
  <si>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</si>
  <si>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</si>
  <si>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</si>
  <si>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</si>
  <si>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</si>
  <si>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</si>
  <si>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</si>
  <si>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</si>
  <si>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</si>
  <si>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</si>
  <si>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</si>
  <si>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</si>
  <si>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</si>
  <si>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</si>
  <si>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</si>
  <si>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</si>
  <si>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</si>
  <si>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</si>
  <si>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</si>
  <si>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</si>
  <si>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</si>
  <si>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</si>
  <si>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</si>
  <si>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</si>
  <si>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</si>
  <si>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</si>
  <si>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</si>
  <si>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</si>
  <si>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</si>
  <si>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</si>
  <si>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</si>
  <si>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</si>
  <si>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</si>
  <si>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</si>
  <si>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</si>
  <si>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</si>
  <si>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</si>
  <si>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</si>
  <si>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</si>
  <si>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</si>
  <si>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</si>
  <si>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</si>
  <si>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</si>
  <si>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</si>
  <si>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</si>
  <si>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</si>
  <si>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</si>
  <si>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</si>
  <si>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</si>
  <si>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</si>
  <si>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</si>
  <si>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</si>
  <si>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</si>
  <si>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</si>
  <si>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</si>
  <si>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</si>
  <si>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</si>
  <si>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</si>
  <si>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</si>
  <si>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</si>
  <si>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</si>
  <si>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</si>
  <si>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</si>
  <si>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</si>
  <si>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</si>
  <si>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</si>
  <si>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</si>
  <si>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</si>
  <si>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</si>
  <si>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</si>
  <si>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</si>
  <si>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</si>
  <si>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</si>
  <si>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</si>
  <si>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</si>
  <si>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</si>
  <si>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</si>
  <si>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</si>
  <si>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</si>
  <si>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</si>
  <si>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</si>
  <si>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</si>
  <si>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</si>
  <si>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</si>
  <si>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</si>
  <si>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</si>
  <si>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</si>
  <si>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</si>
  <si>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</si>
  <si>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</si>
  <si>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</si>
  <si>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</si>
  <si>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</si>
  <si>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</si>
  <si>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</si>
  <si>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</si>
  <si>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</si>
  <si>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</si>
  <si>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</si>
  <si>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</si>
  <si>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</si>
  <si>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</si>
  <si>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</si>
  <si>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</si>
  <si>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</si>
  <si>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</si>
  <si>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</si>
  <si>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</si>
  <si>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</si>
  <si>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</si>
  <si>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</si>
  <si>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</si>
  <si>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</si>
  <si>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</si>
  <si>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</si>
  <si>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</si>
  <si>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</si>
  <si>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</si>
  <si>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</si>
  <si>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</si>
  <si>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</si>
  <si>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</si>
  <si>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</si>
  <si>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</si>
  <si>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</si>
  <si>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</si>
  <si>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</si>
  <si>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</si>
  <si>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</si>
  <si>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</si>
  <si>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</si>
  <si>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</si>
  <si>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</si>
  <si>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</si>
  <si>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</si>
  <si>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</si>
  <si>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</si>
  <si>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</si>
  <si>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</si>
  <si>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</si>
  <si>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</si>
  <si>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</si>
  <si>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</si>
  <si>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</si>
  <si>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</si>
  <si>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</si>
  <si>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</si>
  <si>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</si>
  <si>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</si>
  <si>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</si>
  <si>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</si>
  <si>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</si>
  <si>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</si>
  <si>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</si>
  <si>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</si>
  <si>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</si>
  <si>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</si>
  <si>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</si>
  <si>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</si>
  <si>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</si>
  <si>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</si>
  <si>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</si>
  <si>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</si>
  <si>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</si>
  <si>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</si>
  <si>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</si>
  <si>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</si>
  <si>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</si>
  <si>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</si>
  <si>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</si>
  <si>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</si>
  <si>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</si>
  <si>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</si>
  <si>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</si>
  <si>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</si>
  <si>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</si>
  <si>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</si>
  <si>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</si>
  <si>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</si>
  <si>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</si>
  <si>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</si>
  <si>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</si>
  <si>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</si>
  <si>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</si>
  <si>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</si>
  <si>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</si>
  <si>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</si>
  <si>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</si>
  <si>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</si>
  <si>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</si>
  <si>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</si>
  <si>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</si>
  <si>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</si>
  <si>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</si>
  <si>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</si>
  <si>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</si>
  <si>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</si>
  <si>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</si>
  <si>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</si>
  <si>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</si>
  <si>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</si>
  <si>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</si>
  <si>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</si>
  <si>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</si>
  <si>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</si>
  <si>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</si>
  <si>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</si>
  <si>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</si>
  <si>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</si>
  <si>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</si>
  <si>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</si>
  <si>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</si>
  <si>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</si>
  <si>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</si>
  <si>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</si>
  <si>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</si>
  <si>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</si>
  <si>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</si>
  <si>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</si>
  <si>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</si>
  <si>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</si>
  <si>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</si>
  <si>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</si>
  <si>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</si>
  <si>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</si>
  <si>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</si>
  <si>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</si>
  <si>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</si>
  <si>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</si>
  <si>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</si>
  <si>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</si>
  <si>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</si>
  <si>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</si>
  <si>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</si>
  <si>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</si>
  <si>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</si>
  <si>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</si>
  <si>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</si>
  <si>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</si>
  <si>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</si>
  <si>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</si>
  <si>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</si>
  <si>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</si>
  <si>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</si>
  <si>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</si>
  <si>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</si>
  <si>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</si>
  <si>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</si>
  <si>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</si>
  <si>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</si>
  <si>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</si>
  <si>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</si>
  <si>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</si>
  <si>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</si>
  <si>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</si>
  <si>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</si>
  <si>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</si>
  <si>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</si>
  <si>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</si>
  <si>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</si>
  <si>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</si>
  <si>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</si>
  <si>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</si>
  <si>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</si>
  <si>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</si>
  <si>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</si>
  <si>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</si>
  <si>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</si>
  <si>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</si>
  <si>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</si>
  <si>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</si>
  <si>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</si>
  <si>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</si>
  <si>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</si>
  <si>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</si>
  <si>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</si>
  <si>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</si>
  <si>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</si>
  <si>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</si>
  <si>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</si>
  <si>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</si>
  <si>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</si>
  <si>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</si>
  <si>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</si>
  <si>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</si>
  <si>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</si>
  <si>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</si>
  <si>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</si>
  <si>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</si>
  <si>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</si>
  <si>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</si>
  <si>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</si>
  <si>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</si>
  <si>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</si>
  <si>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</si>
  <si>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</si>
  <si>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</si>
  <si>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</si>
  <si>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</si>
  <si>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</si>
  <si>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</si>
  <si>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</si>
  <si>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</si>
  <si>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</si>
  <si>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</si>
  <si>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</si>
  <si>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</si>
  <si>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</si>
  <si>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</si>
  <si>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</si>
  <si>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</si>
  <si>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</si>
  <si>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</si>
  <si>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</si>
  <si>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</si>
  <si>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</si>
  <si>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</si>
  <si>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</si>
  <si>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</si>
  <si>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</si>
  <si>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</si>
  <si>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</si>
  <si>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</si>
  <si>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</si>
  <si>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</si>
  <si>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</si>
  <si>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</si>
  <si>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</si>
  <si>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</si>
  <si>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</si>
  <si>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</si>
  <si>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</si>
  <si>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</si>
  <si>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</si>
  <si>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</si>
  <si>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</si>
  <si>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</si>
  <si>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</si>
  <si>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</si>
  <si>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</si>
  <si>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</si>
  <si>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</si>
  <si>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</si>
  <si>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</si>
  <si>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</si>
  <si>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</si>
  <si>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</si>
  <si>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</si>
  <si>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</si>
  <si>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</si>
  <si>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</si>
  <si>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</si>
  <si>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</si>
  <si>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</si>
  <si>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</si>
  <si>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</si>
  <si>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</si>
  <si>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</si>
  <si>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</si>
  <si>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</si>
  <si>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</si>
  <si>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</si>
  <si>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</si>
  <si>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</si>
  <si>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</si>
  <si>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</si>
  <si>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</si>
  <si>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</si>
  <si>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</si>
  <si>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</si>
  <si>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</si>
  <si>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</si>
  <si>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</si>
  <si>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</si>
  <si>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</si>
  <si>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</si>
  <si>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</si>
  <si>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</si>
  <si>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</si>
  <si>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</si>
  <si>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</si>
  <si>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</si>
  <si>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</si>
  <si>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</si>
  <si>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</si>
  <si>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</si>
  <si>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</si>
  <si>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</si>
  <si>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</si>
  <si>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</si>
  <si>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</si>
  <si>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</si>
  <si>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</si>
  <si>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</si>
  <si>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</si>
  <si>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</si>
  <si>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</si>
  <si>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</si>
  <si>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</si>
  <si>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</si>
  <si>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</si>
  <si>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</si>
  <si>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</si>
  <si>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</si>
  <si>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</si>
  <si>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</si>
  <si>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</si>
  <si>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</si>
  <si>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</si>
  <si>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</si>
  <si>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</si>
  <si>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</si>
  <si>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</si>
  <si>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</si>
  <si>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</si>
  <si>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</si>
  <si>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</si>
  <si>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</si>
  <si>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</si>
  <si>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</si>
  <si>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</si>
  <si>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</si>
  <si>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</si>
  <si>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</si>
  <si>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</si>
  <si>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</si>
  <si>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</si>
  <si>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</si>
  <si>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</si>
  <si>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</si>
  <si>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</si>
  <si>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</si>
  <si>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</si>
  <si>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</si>
  <si>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</si>
  <si>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</si>
  <si>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</si>
  <si>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</si>
  <si>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</si>
  <si>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</si>
  <si>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</si>
  <si>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</si>
  <si>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</si>
  <si>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</si>
  <si>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</si>
  <si>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</si>
  <si>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</si>
  <si>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</si>
  <si>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</si>
  <si>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</si>
  <si>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</si>
  <si>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</si>
  <si>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</si>
  <si>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</si>
  <si>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</si>
  <si>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</si>
  <si>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</si>
  <si>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</si>
  <si>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</si>
  <si>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</si>
  <si>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</si>
  <si>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</si>
  <si>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</si>
  <si>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</si>
  <si>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</si>
  <si>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</si>
  <si>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</si>
  <si>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</si>
  <si>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</si>
  <si>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</si>
  <si>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</si>
  <si>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</si>
  <si>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</si>
  <si>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</si>
  <si>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</si>
  <si>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</si>
  <si>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</si>
  <si>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</si>
  <si>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</si>
  <si>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</si>
  <si>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</si>
  <si>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</si>
  <si>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</si>
  <si>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</si>
  <si>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</si>
  <si>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</si>
  <si>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</si>
  <si>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</si>
  <si>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</si>
  <si>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</si>
  <si>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</si>
  <si>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</si>
  <si>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</si>
  <si>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</si>
  <si>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</si>
  <si>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</si>
  <si>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</si>
  <si>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</si>
  <si>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</si>
  <si>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</si>
  <si>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</si>
  <si>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</si>
  <si>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</si>
  <si>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</si>
  <si>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</si>
  <si>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</si>
  <si>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</si>
  <si>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</si>
  <si>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</si>
  <si>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</si>
  <si>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</si>
  <si>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</si>
  <si>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</si>
  <si>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</si>
  <si>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</si>
  <si>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</si>
  <si>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</si>
  <si>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</si>
  <si>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</si>
  <si>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</si>
  <si>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</si>
  <si>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</si>
  <si>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</si>
  <si>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</si>
  <si>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</si>
  <si>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</si>
  <si>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</si>
  <si>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</si>
  <si>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</si>
  <si>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</si>
  <si>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</si>
  <si>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</si>
  <si>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</si>
  <si>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</si>
  <si>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</si>
  <si>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</si>
  <si>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</si>
  <si>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</si>
  <si>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</si>
  <si>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</si>
  <si>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</si>
  <si>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</si>
  <si>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</si>
  <si>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</si>
  <si>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</si>
  <si>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</si>
  <si>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</si>
  <si>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</si>
  <si>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</si>
  <si>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</si>
  <si>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</si>
  <si>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</si>
  <si>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</si>
  <si>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</si>
  <si>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</si>
  <si>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</si>
  <si>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</si>
  <si>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</si>
  <si>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</si>
  <si>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</si>
  <si>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</si>
  <si>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</si>
  <si>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</si>
  <si>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</si>
  <si>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</si>
  <si>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</si>
  <si>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</si>
  <si>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</si>
  <si>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</si>
  <si>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</si>
  <si>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</si>
  <si>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</si>
  <si>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</si>
  <si>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</si>
  <si>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</si>
  <si>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</si>
  <si>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</si>
  <si>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</si>
  <si>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</si>
  <si>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</si>
  <si>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</si>
  <si>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</si>
  <si>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</si>
  <si>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</si>
  <si>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</si>
  <si>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</si>
  <si>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</si>
  <si>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</si>
  <si>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</si>
  <si>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</si>
  <si>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</si>
  <si>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</si>
  <si>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</si>
  <si>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</si>
  <si>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</si>
  <si>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</si>
  <si>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</si>
  <si>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</si>
  <si>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</si>
  <si>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</si>
  <si>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</si>
  <si>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</si>
  <si>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</si>
  <si>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</si>
  <si>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</si>
  <si>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</si>
  <si>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</si>
  <si>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</si>
  <si>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</si>
  <si>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</si>
  <si>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</si>
  <si>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</si>
  <si>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</si>
  <si>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</si>
  <si>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</si>
  <si>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</si>
  <si>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</si>
  <si>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</si>
  <si>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</si>
  <si>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</si>
  <si>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</si>
  <si>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</si>
  <si>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</si>
  <si>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</si>
  <si>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</si>
  <si>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</si>
  <si>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</si>
  <si>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</si>
  <si>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</si>
  <si>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</si>
  <si>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</si>
  <si>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</si>
  <si>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</si>
  <si>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</si>
  <si>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</si>
  <si>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</si>
  <si>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</si>
  <si>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</si>
  <si>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</si>
  <si>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</si>
  <si>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</si>
  <si>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</si>
  <si>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</si>
  <si>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</si>
  <si>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</si>
  <si>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</si>
  <si>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</si>
  <si>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</si>
  <si>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</si>
  <si>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</si>
  <si>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</si>
  <si>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</si>
  <si>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</si>
  <si>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</si>
  <si>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</si>
  <si>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</si>
  <si>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</si>
  <si>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</si>
  <si>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</si>
  <si>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</si>
  <si>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</si>
  <si>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</si>
  <si>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</si>
  <si>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</si>
  <si>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</si>
  <si>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</si>
  <si>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</si>
  <si>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</si>
  <si>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</si>
  <si>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</si>
  <si>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</si>
  <si>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</si>
  <si>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</si>
  <si>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</si>
  <si>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</si>
  <si>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</si>
  <si>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</si>
  <si>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</si>
  <si>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</si>
  <si>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</si>
  <si>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</si>
  <si>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</si>
  <si>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</si>
  <si>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</si>
  <si>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</si>
  <si>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</si>
  <si>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</si>
  <si>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</si>
  <si>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</si>
  <si>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</si>
  <si>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</si>
  <si>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</si>
  <si>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</si>
  <si>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</si>
  <si>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</si>
  <si>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</si>
  <si>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</si>
  <si>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</si>
  <si>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</si>
  <si>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</si>
  <si>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</si>
  <si>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</si>
  <si>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</si>
  <si>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</si>
  <si>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</si>
  <si>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</si>
  <si>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</si>
  <si>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</si>
  <si>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</si>
  <si>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</si>
  <si>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</si>
  <si>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</si>
  <si>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</si>
  <si>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</si>
  <si>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</si>
  <si>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</si>
  <si>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</si>
  <si>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</si>
  <si>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</si>
  <si>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</si>
  <si>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</si>
  <si>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</si>
  <si>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</si>
  <si>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</si>
  <si>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</si>
  <si>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</si>
  <si>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</si>
  <si>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</si>
  <si>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</si>
  <si>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</si>
  <si>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</si>
  <si>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</si>
  <si>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</si>
  <si>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</si>
  <si>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</si>
  <si>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</si>
  <si>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</si>
  <si>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</si>
  <si>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</si>
  <si>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</si>
  <si>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</si>
  <si>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</si>
  <si>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</si>
  <si>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</si>
  <si>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</si>
  <si>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</si>
  <si>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</si>
  <si>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</si>
  <si>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</si>
  <si>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</si>
  <si>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</si>
  <si>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</si>
  <si>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</si>
  <si>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</si>
  <si>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</si>
  <si>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</si>
  <si>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</si>
  <si>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</si>
  <si>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</si>
  <si>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</si>
  <si>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</si>
  <si>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</si>
  <si>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</si>
  <si>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</si>
  <si>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</si>
  <si>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</si>
  <si>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</si>
  <si>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</si>
  <si>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</si>
  <si>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</si>
  <si>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</si>
  <si>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</si>
  <si>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</si>
  <si>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</si>
  <si>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</si>
  <si>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</si>
  <si>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</si>
  <si>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</si>
  <si>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</si>
  <si>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</si>
  <si>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</si>
  <si>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</si>
  <si>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</si>
  <si>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</si>
  <si>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</si>
  <si>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</si>
  <si>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</si>
  <si>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</si>
  <si>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</si>
  <si>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</si>
  <si>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</si>
  <si>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</si>
  <si>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</si>
  <si>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</si>
  <si>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</si>
  <si>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</si>
  <si>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</si>
  <si>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</si>
  <si>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</si>
  <si>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</si>
  <si>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</si>
  <si>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</si>
  <si>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</si>
  <si>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</si>
  <si>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</si>
  <si>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</si>
  <si>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</si>
  <si>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</si>
  <si>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</si>
  <si>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</si>
  <si>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</si>
  <si>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</si>
  <si>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</si>
  <si>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</si>
  <si>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</si>
  <si>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</si>
  <si>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</si>
  <si>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</si>
  <si>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</si>
  <si>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</si>
  <si>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</si>
  <si>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</si>
  <si>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</si>
  <si>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</si>
  <si>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</si>
  <si>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</si>
  <si>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</si>
  <si>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</si>
  <si>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</si>
  <si>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</si>
  <si>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</si>
  <si>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</si>
  <si>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</si>
  <si>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</si>
  <si>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</si>
  <si>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</si>
  <si>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</si>
  <si>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</si>
  <si>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</si>
  <si>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</si>
  <si>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</si>
  <si>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</si>
  <si>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</si>
  <si>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</si>
  <si>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</si>
  <si>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</si>
  <si>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</si>
  <si>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</si>
  <si>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</si>
  <si>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</si>
  <si>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</si>
  <si>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</si>
  <si>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</si>
  <si>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</si>
  <si>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</si>
  <si>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</si>
  <si>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</si>
  <si>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</si>
  <si>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</si>
  <si>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</si>
  <si>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</si>
  <si>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</si>
  <si>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</si>
  <si>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</si>
  <si>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</si>
  <si>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</si>
  <si>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</si>
  <si>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</si>
  <si>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</si>
  <si>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</si>
  <si>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</si>
  <si>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</si>
  <si>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</si>
  <si>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</si>
  <si>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</si>
  <si>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</si>
  <si>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</si>
  <si>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</si>
  <si>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</si>
  <si>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</si>
  <si>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</si>
  <si>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</si>
  <si>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</si>
  <si>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</si>
  <si>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</si>
  <si>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</si>
  <si>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</si>
  <si>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</si>
  <si>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</si>
  <si>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</si>
  <si>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</si>
  <si>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</si>
  <si>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</si>
  <si>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</si>
  <si>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</si>
  <si>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</si>
  <si>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</si>
  <si>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</si>
  <si>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</si>
  <si>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</si>
  <si>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</si>
  <si>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</si>
  <si>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</si>
  <si>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</si>
  <si>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</si>
  <si>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</si>
  <si>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</si>
  <si>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</si>
  <si>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</si>
  <si>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</si>
  <si>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</si>
  <si>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</si>
  <si>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</si>
  <si>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</si>
  <si>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</si>
  <si>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</si>
  <si>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</si>
  <si>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</si>
  <si>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</si>
  <si>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</si>
  <si>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</si>
  <si>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</si>
  <si>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</si>
  <si>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</si>
  <si>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</si>
  <si>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</si>
  <si>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</si>
  <si>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</si>
  <si>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</si>
  <si>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</si>
  <si>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</si>
  <si>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</si>
  <si>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</si>
  <si>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</si>
  <si>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</si>
  <si>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</si>
  <si>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</si>
  <si>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</si>
  <si>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</si>
  <si>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</si>
  <si>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</si>
  <si>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</si>
  <si>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</si>
  <si>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</si>
  <si>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</si>
  <si>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</si>
  <si>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</si>
  <si>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</si>
  <si>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</si>
  <si>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</si>
  <si>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</si>
  <si>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</si>
  <si>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</si>
  <si>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</si>
  <si>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</si>
  <si>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</si>
  <si>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</si>
  <si>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</si>
  <si>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</si>
  <si>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</si>
  <si>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</si>
  <si>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</si>
  <si>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</si>
  <si>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</si>
  <si>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</si>
  <si>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</si>
  <si>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</si>
  <si>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</si>
  <si>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</si>
  <si>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</si>
  <si>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</si>
  <si>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</si>
  <si>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</si>
  <si>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</si>
  <si>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</si>
  <si>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</si>
  <si>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</si>
  <si>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</si>
  <si>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</si>
  <si>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</si>
  <si>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</si>
  <si>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</si>
  <si>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</si>
  <si>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</si>
  <si>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</si>
  <si>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</si>
  <si>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</si>
  <si>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</si>
  <si>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</si>
  <si>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</si>
  <si>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</si>
  <si>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</si>
  <si>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</si>
  <si>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</si>
  <si>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</si>
  <si>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</si>
  <si>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</si>
  <si>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</si>
  <si>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</si>
  <si>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</si>
  <si>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</si>
  <si>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</si>
  <si>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</si>
  <si>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</si>
  <si>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</si>
  <si>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</si>
  <si>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</si>
  <si>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</si>
  <si>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</si>
  <si>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</si>
  <si>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</si>
  <si>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</si>
  <si>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</si>
  <si>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</si>
  <si>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</si>
  <si>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</si>
  <si>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</si>
  <si>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</si>
  <si>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</si>
  <si>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</si>
  <si>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</si>
  <si>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</si>
  <si>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</si>
  <si>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</si>
  <si>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</si>
  <si>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</si>
  <si>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</si>
  <si>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</si>
  <si>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</si>
  <si>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</si>
  <si>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</si>
  <si>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</si>
  <si>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</si>
  <si>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</si>
  <si>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</si>
  <si>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</si>
  <si>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</si>
  <si>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</si>
  <si>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</si>
  <si>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</si>
  <si>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</si>
  <si>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</si>
  <si>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</si>
  <si>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</si>
  <si>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</si>
  <si>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</si>
  <si>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</si>
  <si>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</si>
  <si>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</si>
  <si>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</si>
  <si>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</si>
  <si>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</si>
  <si>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</si>
  <si>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</si>
  <si>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</si>
  <si>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</si>
  <si>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</si>
  <si>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</si>
  <si>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</si>
  <si>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</si>
  <si>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</si>
  <si>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</si>
  <si>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</si>
  <si>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</si>
  <si>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</si>
  <si>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</si>
  <si>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</si>
  <si>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</si>
  <si>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</si>
  <si>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</si>
  <si>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</si>
  <si>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</si>
  <si>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</si>
  <si>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</si>
  <si>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</si>
  <si>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</si>
  <si>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</si>
  <si>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</si>
  <si>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</si>
  <si>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</si>
  <si>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</si>
  <si>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</si>
  <si>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</si>
  <si>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</si>
  <si>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</si>
  <si>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</si>
  <si>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</si>
  <si>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</si>
  <si>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</si>
  <si>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</si>
  <si>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</si>
  <si>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</si>
  <si>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</si>
  <si>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</si>
  <si>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</si>
  <si>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</si>
  <si>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</si>
  <si>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</si>
  <si>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</si>
  <si>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</si>
  <si>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</si>
  <si>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</si>
  <si>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</si>
  <si>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</si>
  <si>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</si>
  <si>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</si>
  <si>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</si>
  <si>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</si>
  <si>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</si>
  <si>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</si>
  <si>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</si>
  <si>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</si>
  <si>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</si>
  <si>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</si>
  <si>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</si>
  <si>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</si>
  <si>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</si>
  <si>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</si>
  <si>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</si>
  <si>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</si>
  <si>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</si>
  <si>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</si>
  <si>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</si>
  <si>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</si>
  <si>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</si>
  <si>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</si>
  <si>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</si>
  <si>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</si>
  <si>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</si>
  <si>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</si>
  <si>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</si>
  <si>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</si>
  <si>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</si>
  <si>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</si>
  <si>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</si>
  <si>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</si>
  <si>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</si>
  <si>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</si>
  <si>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</si>
  <si>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</si>
  <si>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</si>
  <si>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</si>
  <si>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</si>
  <si>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</si>
  <si>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</si>
  <si>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</si>
  <si>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</si>
  <si>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</si>
  <si>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</si>
  <si>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</si>
  <si>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</si>
  <si>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</si>
  <si>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</si>
  <si>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</si>
  <si>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</si>
  <si>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</si>
  <si>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</si>
  <si>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</si>
  <si>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</si>
  <si>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</si>
  <si>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</si>
  <si>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</si>
  <si>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</si>
  <si>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</si>
  <si>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</si>
  <si>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</si>
  <si>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</si>
  <si>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</si>
  <si>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</si>
  <si>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</si>
  <si>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</si>
  <si>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</si>
  <si>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</si>
  <si>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</si>
  <si>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</si>
  <si>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</si>
  <si>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</si>
  <si>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</si>
  <si>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</si>
  <si>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</si>
  <si>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</si>
  <si>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</si>
  <si>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</si>
  <si>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</si>
  <si>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</si>
  <si>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</si>
  <si>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</si>
  <si>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</si>
  <si>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</si>
  <si>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</si>
  <si>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</si>
  <si>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</si>
  <si>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</si>
  <si>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</si>
  <si>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</si>
  <si>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</si>
  <si>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</si>
  <si>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</si>
  <si>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</si>
  <si>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</si>
  <si>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</si>
  <si>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</si>
  <si>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</si>
  <si>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</si>
  <si>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</si>
  <si>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</si>
  <si>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</si>
  <si>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</si>
  <si>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</si>
  <si>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</si>
  <si>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</si>
  <si>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</si>
  <si>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</si>
  <si>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</si>
  <si>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</si>
  <si>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</si>
  <si>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</si>
  <si>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</si>
  <si>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</si>
  <si>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</si>
  <si>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</si>
  <si>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</si>
  <si>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</si>
  <si>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</si>
  <si>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</si>
  <si>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</si>
  <si>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</si>
  <si>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</si>
  <si>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</si>
  <si>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</si>
  <si>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</si>
  <si>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</si>
  <si>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</si>
  <si>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</si>
  <si>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</si>
  <si>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</si>
  <si>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</si>
  <si>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</si>
  <si>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</si>
  <si>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</si>
  <si>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</si>
  <si>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</si>
  <si>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</si>
  <si>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</si>
  <si>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</si>
  <si>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</si>
  <si>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</si>
  <si>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</si>
  <si>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</si>
  <si>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</si>
  <si>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</si>
  <si>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</si>
  <si>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</si>
  <si>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</si>
  <si>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</si>
  <si>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</si>
  <si>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</si>
  <si>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</si>
  <si>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</si>
  <si>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</si>
  <si>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</si>
  <si>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</si>
  <si>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</si>
  <si>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</si>
  <si>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</si>
  <si>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</si>
  <si>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</si>
  <si>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</si>
  <si>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</si>
  <si>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</si>
  <si>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</si>
  <si>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</si>
  <si>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</si>
  <si>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</si>
  <si>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</si>
  <si>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</si>
  <si>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</si>
  <si>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</si>
  <si>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</si>
  <si>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</si>
  <si>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</si>
  <si>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</si>
  <si>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</si>
  <si>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</si>
  <si>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</si>
  <si>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</si>
  <si>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</si>
  <si>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</si>
  <si>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</si>
  <si>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</si>
  <si>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</si>
  <si>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</si>
  <si>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</si>
  <si>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</si>
  <si>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</si>
  <si>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</si>
  <si>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</si>
  <si>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</si>
  <si>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</si>
  <si>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</si>
  <si>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</si>
  <si>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</si>
  <si>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</si>
  <si>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</si>
  <si>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</si>
  <si>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</si>
  <si>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</si>
  <si>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</si>
  <si>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</si>
  <si>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</si>
  <si>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</si>
  <si>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</si>
  <si>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</si>
  <si>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</si>
  <si>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</si>
  <si>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</si>
  <si>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</si>
  <si>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</si>
  <si>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</si>
  <si>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</si>
  <si>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</si>
  <si>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</si>
  <si>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</si>
  <si>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</si>
  <si>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</si>
  <si>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</si>
  <si>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</si>
  <si>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</si>
  <si>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</si>
  <si>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</si>
  <si>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</si>
  <si>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</si>
  <si>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</si>
  <si>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</si>
  <si>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</si>
  <si>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</si>
  <si>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</si>
  <si>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</si>
  <si>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</si>
  <si>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</si>
  <si>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</si>
  <si>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</si>
  <si>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</si>
  <si>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</si>
  <si>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</si>
  <si>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</si>
  <si>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</si>
  <si>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</si>
  <si>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</si>
  <si>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</si>
  <si>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</si>
  <si>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</si>
  <si>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</si>
  <si>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</si>
  <si>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</si>
  <si>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</si>
  <si>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</si>
  <si>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</si>
  <si>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</si>
  <si>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</si>
  <si>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</si>
  <si>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</si>
  <si>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</si>
  <si>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</si>
  <si>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</si>
  <si>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</si>
  <si>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</si>
  <si>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</si>
  <si>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</si>
  <si>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</si>
  <si>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</si>
  <si>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</si>
  <si>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</si>
  <si>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</si>
  <si>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</si>
  <si>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</si>
  <si>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</si>
  <si>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</si>
  <si>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</si>
  <si>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</si>
  <si>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</si>
  <si>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</si>
  <si>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</si>
  <si>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</si>
  <si>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</si>
  <si>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</si>
  <si>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</si>
  <si>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</si>
  <si>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</si>
  <si>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</si>
  <si>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</si>
  <si>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</si>
  <si>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</si>
  <si>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</si>
  <si>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</si>
  <si>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</si>
  <si>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</si>
  <si>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</si>
  <si>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</si>
  <si>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</si>
  <si>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</si>
  <si>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</si>
  <si>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</si>
  <si>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</si>
  <si>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</si>
  <si>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</si>
  <si>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</si>
  <si>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</si>
  <si>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</si>
  <si>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</si>
  <si>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</si>
  <si>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</si>
  <si>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</si>
  <si>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</si>
  <si>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</si>
  <si>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</si>
  <si>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</si>
  <si>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</si>
  <si>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</si>
  <si>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</si>
  <si>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</si>
  <si>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</si>
  <si>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</si>
  <si>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</si>
  <si>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</si>
  <si>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</si>
  <si>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</si>
  <si>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</si>
  <si>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</si>
  <si>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</si>
  <si>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</si>
  <si>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</si>
  <si>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</si>
  <si>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</si>
  <si>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</si>
  <si>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</si>
  <si>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</si>
  <si>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</si>
  <si>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</si>
  <si>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</si>
  <si>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</si>
  <si>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</si>
  <si>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</si>
  <si>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</si>
  <si>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</si>
  <si>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</si>
  <si>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</si>
  <si>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</si>
  <si>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</si>
  <si>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</si>
  <si>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</si>
  <si>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</si>
  <si>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</si>
  <si>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</si>
  <si>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</si>
  <si>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</si>
  <si>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</si>
  <si>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</si>
  <si>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</si>
  <si>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</si>
  <si>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</si>
  <si>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</si>
  <si>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</si>
  <si>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</si>
  <si>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</si>
  <si>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</si>
  <si>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</si>
  <si>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</si>
  <si>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</si>
  <si>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</si>
  <si>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</si>
  <si>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</si>
  <si>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</si>
  <si>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</si>
  <si>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</si>
  <si>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</si>
  <si>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</si>
  <si>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</si>
  <si>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</si>
  <si>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</si>
  <si>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</si>
  <si>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</si>
  <si>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</si>
  <si>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</si>
  <si>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</si>
  <si>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</si>
  <si>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</si>
  <si>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</si>
  <si>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</si>
  <si>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</si>
  <si>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</si>
  <si>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</si>
  <si>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</si>
  <si>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</si>
  <si>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</si>
  <si>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</si>
  <si>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</si>
  <si>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</si>
  <si>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</si>
  <si>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</si>
  <si>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</si>
  <si>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</si>
  <si>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</si>
  <si>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</si>
  <si>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</si>
  <si>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</si>
  <si>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</si>
  <si>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</si>
  <si>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</si>
  <si>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</si>
  <si>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</si>
  <si>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</si>
  <si>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</si>
  <si>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</si>
  <si>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</si>
  <si>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</si>
  <si>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</si>
  <si>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</si>
  <si>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</si>
  <si>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</si>
  <si>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</si>
  <si>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</si>
  <si>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</si>
  <si>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</si>
  <si>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</si>
  <si>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</si>
  <si>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</si>
  <si>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</si>
  <si>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</si>
  <si>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</si>
  <si>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</si>
  <si>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</si>
  <si>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</si>
  <si>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</si>
  <si>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</si>
  <si>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</si>
  <si>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</si>
  <si>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</si>
  <si>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</si>
  <si>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</si>
  <si>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</si>
  <si>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</si>
  <si>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</si>
  <si>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</si>
  <si>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</si>
  <si>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</si>
  <si>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</si>
  <si>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</si>
  <si>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</si>
  <si>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</si>
  <si>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</si>
  <si>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</si>
  <si>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</si>
  <si>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</si>
  <si>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</si>
  <si>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</si>
  <si>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</si>
  <si>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</si>
  <si>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</si>
  <si>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</si>
  <si>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</si>
  <si>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</si>
  <si>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</si>
  <si>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</si>
  <si>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</si>
  <si>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</si>
  <si>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</si>
  <si>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</si>
  <si>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</si>
  <si>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</si>
  <si>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</si>
  <si>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</si>
  <si>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</si>
  <si>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</si>
  <si>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</si>
  <si>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</si>
  <si>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</si>
  <si>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</si>
  <si>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</si>
  <si>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</si>
  <si>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</si>
  <si>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</si>
  <si>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</si>
  <si>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</si>
  <si>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</si>
  <si>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</si>
  <si>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</si>
  <si>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</si>
  <si>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</si>
  <si>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</si>
  <si>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</si>
  <si>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</si>
  <si>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</si>
  <si>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</si>
  <si>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</si>
  <si>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</si>
  <si>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</si>
  <si>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</si>
  <si>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</si>
  <si>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</si>
  <si>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</si>
  <si>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</si>
  <si>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</si>
  <si>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</si>
  <si>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</si>
  <si>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</si>
  <si>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</si>
  <si>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</si>
  <si>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</si>
  <si>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</si>
  <si>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</si>
  <si>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</si>
  <si>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</si>
  <si>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</si>
  <si>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</si>
  <si>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</si>
  <si>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</si>
  <si>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</si>
  <si>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</si>
  <si>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</si>
  <si>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</si>
  <si>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</si>
  <si>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</si>
  <si>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</si>
  <si>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</si>
  <si>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</si>
  <si>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</si>
  <si>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</si>
  <si>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</si>
  <si>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</si>
  <si>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</si>
  <si>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</si>
  <si>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</si>
  <si>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</si>
  <si>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</si>
  <si>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</si>
  <si>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</si>
  <si>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</si>
  <si>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</si>
  <si>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</si>
  <si>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</si>
  <si>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</si>
  <si>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</si>
  <si>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</si>
  <si>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</si>
  <si>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</si>
  <si>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</si>
  <si>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</si>
  <si>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</si>
  <si>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</si>
  <si>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</si>
  <si>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</si>
  <si>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</si>
  <si>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</si>
  <si>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</si>
  <si>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</si>
  <si>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</si>
  <si>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</si>
  <si>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</si>
  <si>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</si>
  <si>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</si>
  <si>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</si>
  <si>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</si>
  <si>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</si>
  <si>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</si>
  <si>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</si>
  <si>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</si>
  <si>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</si>
  <si>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</si>
  <si>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</si>
  <si>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</si>
  <si>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</si>
  <si>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</si>
  <si>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</si>
  <si>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</si>
  <si>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</si>
  <si>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</si>
  <si>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</si>
  <si>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</si>
  <si>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</si>
  <si>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</si>
  <si>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</si>
  <si>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</si>
  <si>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</si>
  <si>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</si>
  <si>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</si>
  <si>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</si>
  <si>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</si>
  <si>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</si>
  <si>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</si>
  <si>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</si>
  <si>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</si>
  <si>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</si>
  <si>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</si>
  <si>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</si>
  <si>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</si>
  <si>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</si>
  <si>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</si>
  <si>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</si>
  <si>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</si>
  <si>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</si>
  <si>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</si>
  <si>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</si>
  <si>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</si>
  <si>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</si>
  <si>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</si>
  <si>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</si>
  <si>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</si>
  <si>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</si>
  <si>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</si>
  <si>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</si>
  <si>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</si>
  <si>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</si>
  <si>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</si>
  <si>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</si>
  <si>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</si>
  <si>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</si>
  <si>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</si>
  <si>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</si>
  <si>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</si>
  <si>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</si>
  <si>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</si>
  <si>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</si>
  <si>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</si>
  <si>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</si>
  <si>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</si>
  <si>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</si>
  <si>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</si>
  <si>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</si>
  <si>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</si>
  <si>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</si>
  <si>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</si>
  <si>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</si>
  <si>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</si>
  <si>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</si>
  <si>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</si>
  <si>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</si>
  <si>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</si>
  <si>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</si>
  <si>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</si>
  <si>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</si>
  <si>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</si>
  <si>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</si>
  <si>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</si>
  <si>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</si>
  <si>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</si>
  <si>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</si>
  <si>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</si>
  <si>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</si>
  <si>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</si>
  <si>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</si>
  <si>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</si>
  <si>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</si>
  <si>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</si>
  <si>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</si>
  <si>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</si>
  <si>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</si>
  <si>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</si>
  <si>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</si>
  <si>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</si>
  <si>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</si>
  <si>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</si>
  <si>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</si>
  <si>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</si>
  <si>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</si>
  <si>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</si>
  <si>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</si>
  <si>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</si>
  <si>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</si>
  <si>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</si>
  <si>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</si>
  <si>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</si>
  <si>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</si>
  <si>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</si>
  <si>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</si>
  <si>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</si>
  <si>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</si>
  <si>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</si>
  <si>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</si>
  <si>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</si>
  <si>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</si>
  <si>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</si>
  <si>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</si>
  <si>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</si>
  <si>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</si>
  <si>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</si>
  <si>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</si>
  <si>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</si>
  <si>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</si>
  <si>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</si>
  <si>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</si>
  <si>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</si>
  <si>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</si>
  <si>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</si>
  <si>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</si>
  <si>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</si>
  <si>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</si>
  <si>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</si>
  <si>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</si>
  <si>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</si>
  <si>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</si>
  <si>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</si>
  <si>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</si>
  <si>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</si>
  <si>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</si>
  <si>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</si>
  <si>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</si>
  <si>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</si>
  <si>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</si>
  <si>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</si>
  <si>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</si>
  <si>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</si>
  <si>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</si>
  <si>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</si>
  <si>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</si>
  <si>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</si>
  <si>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</si>
  <si>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</si>
  <si>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</si>
  <si>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</si>
  <si>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</si>
  <si>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</si>
  <si>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</si>
  <si>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</si>
  <si>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</si>
  <si>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</si>
  <si>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</si>
  <si>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</si>
  <si>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</si>
  <si>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</si>
  <si>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</si>
  <si>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</si>
  <si>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</si>
  <si>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</si>
  <si>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</si>
  <si>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</si>
  <si>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</si>
  <si>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</si>
  <si>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</si>
  <si>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</si>
  <si>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</si>
  <si>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</si>
  <si>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</si>
  <si>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</si>
  <si>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</si>
  <si>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</si>
  <si>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</si>
  <si>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</si>
  <si>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</si>
  <si>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</si>
  <si>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</si>
  <si>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</si>
  <si>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</si>
  <si>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</si>
  <si>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</si>
  <si>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</si>
  <si>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</si>
  <si>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</si>
  <si>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</si>
  <si>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</si>
  <si>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</si>
  <si>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</si>
  <si>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</si>
  <si>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</si>
  <si>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</si>
  <si>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</si>
  <si>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</si>
  <si>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</si>
  <si>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</si>
  <si>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</si>
  <si>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</si>
  <si>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</si>
  <si>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</si>
  <si>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</si>
  <si>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</si>
  <si>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</si>
  <si>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</si>
  <si>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</si>
  <si>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</si>
  <si>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</si>
  <si>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</si>
  <si>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</si>
  <si>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</si>
  <si>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</si>
  <si>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</si>
  <si>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</si>
  <si>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</si>
  <si>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</si>
  <si>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</si>
  <si>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</si>
  <si>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</si>
  <si>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</si>
  <si>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</si>
  <si>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</si>
  <si>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</si>
  <si>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</si>
  <si>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</si>
  <si>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</si>
  <si>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</si>
  <si>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</si>
  <si>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</si>
  <si>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</si>
  <si>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</si>
  <si>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</si>
  <si>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</si>
  <si>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</si>
  <si>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</si>
  <si>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</si>
  <si>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</si>
  <si>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</si>
  <si>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</si>
  <si>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</si>
  <si>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</si>
  <si>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</si>
  <si>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</si>
  <si>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</si>
  <si>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</si>
  <si>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</si>
  <si>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</si>
  <si>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</si>
  <si>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</si>
  <si>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</si>
  <si>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</si>
  <si>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</si>
  <si>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</si>
  <si>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</si>
  <si>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</si>
  <si>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</si>
  <si>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</si>
  <si>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</si>
  <si>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</si>
  <si>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</si>
  <si>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</si>
  <si>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</si>
  <si>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</si>
  <si>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</si>
  <si>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</si>
  <si>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</si>
  <si>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</si>
  <si>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</si>
  <si>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</si>
  <si>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</si>
  <si>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</si>
  <si>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</si>
  <si>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</si>
  <si>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</si>
  <si>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</si>
  <si>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</si>
  <si>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</si>
  <si>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</si>
  <si>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</si>
  <si>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</si>
  <si>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</si>
  <si>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</si>
  <si>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</si>
  <si>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</si>
  <si>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</si>
  <si>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</si>
  <si>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</si>
  <si>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</si>
  <si>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</si>
  <si>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</si>
  <si>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</si>
  <si>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</si>
  <si>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</si>
  <si>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</si>
  <si>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</si>
  <si>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</si>
  <si>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</si>
  <si>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</si>
  <si>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</si>
  <si>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</si>
  <si>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</si>
  <si>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</si>
  <si>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</si>
  <si>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</si>
  <si>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</si>
  <si>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</si>
  <si>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</si>
  <si>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</si>
  <si>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</si>
  <si>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</si>
  <si>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</si>
  <si>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</si>
  <si>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</si>
  <si>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</si>
  <si>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</si>
  <si>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</si>
  <si>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</si>
  <si>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</si>
  <si>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</si>
  <si>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</si>
  <si>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</si>
  <si>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</si>
  <si>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</si>
  <si>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</si>
  <si>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</si>
  <si>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</si>
  <si>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</si>
  <si>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</si>
  <si>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</si>
  <si>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</si>
  <si>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</si>
  <si>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</si>
  <si>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</si>
  <si>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</si>
  <si>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</si>
  <si>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</si>
  <si>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</si>
  <si>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</si>
  <si>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</si>
  <si>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</si>
  <si>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</si>
  <si>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</si>
  <si>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</si>
  <si>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</si>
  <si>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</si>
  <si>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</si>
  <si>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</si>
  <si>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</si>
  <si>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</si>
  <si>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</si>
  <si>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</si>
  <si>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</si>
  <si>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</si>
  <si>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</si>
  <si>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</si>
  <si>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</si>
  <si>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</si>
  <si>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</si>
  <si>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</si>
  <si>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</si>
  <si>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</si>
  <si>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</si>
  <si>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</si>
  <si>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</si>
  <si>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</si>
  <si>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</si>
  <si>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</si>
  <si>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</si>
  <si>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</si>
  <si>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</si>
  <si>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</si>
  <si>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</si>
  <si>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</si>
  <si>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</si>
  <si>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</si>
  <si>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</si>
  <si>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</si>
  <si>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</si>
  <si>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</si>
  <si>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</si>
  <si>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</si>
  <si>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</si>
  <si>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</si>
  <si>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</si>
  <si>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</si>
  <si>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</si>
  <si>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</si>
  <si>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</si>
  <si>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</si>
  <si>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</si>
  <si>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</si>
  <si>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</si>
  <si>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</si>
  <si>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</si>
  <si>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</si>
  <si>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</si>
  <si>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</si>
  <si>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</si>
  <si>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</si>
  <si>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</si>
  <si>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</si>
  <si>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</si>
  <si>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</si>
  <si>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</si>
  <si>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</si>
  <si>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</si>
  <si>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</si>
  <si>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</si>
  <si>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</si>
  <si>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</si>
  <si>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</si>
  <si>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</si>
  <si>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</si>
  <si>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</si>
  <si>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</si>
  <si>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</si>
  <si>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</si>
  <si>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</si>
  <si>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</si>
  <si>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</si>
  <si>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</si>
  <si>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</si>
  <si>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</si>
  <si>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</si>
  <si>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</si>
  <si>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</si>
  <si>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</si>
  <si>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</si>
  <si>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</si>
  <si>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</si>
  <si>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</si>
  <si>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</si>
  <si>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</si>
  <si>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</si>
  <si>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</si>
  <si>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</si>
  <si>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</si>
  <si>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</si>
  <si>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</si>
  <si>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</si>
  <si>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</si>
  <si>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</si>
  <si>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</si>
  <si>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</si>
  <si>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</si>
  <si>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</si>
  <si>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</si>
  <si>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</si>
  <si>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</si>
  <si>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</si>
  <si>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</si>
  <si>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</si>
  <si>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</si>
  <si>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</si>
  <si>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</si>
  <si>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</si>
  <si>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</si>
  <si>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</si>
  <si>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</si>
  <si>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</si>
  <si>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</si>
  <si>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</si>
  <si>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</si>
  <si>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</si>
  <si>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</si>
  <si>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</si>
  <si>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</si>
  <si>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</si>
  <si>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</si>
  <si>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</si>
  <si>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</si>
  <si>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</si>
  <si>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</si>
  <si>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</si>
  <si>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</si>
  <si>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</si>
  <si>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</si>
  <si>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</si>
  <si>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</si>
  <si>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</si>
  <si>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</si>
  <si>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</si>
  <si>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</si>
  <si>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</si>
  <si>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</si>
  <si>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</si>
  <si>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</si>
  <si>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</si>
  <si>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</si>
  <si>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</si>
  <si>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</si>
  <si>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</si>
  <si>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</si>
  <si>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</si>
  <si>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</si>
  <si>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</si>
  <si>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</si>
  <si>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</si>
  <si>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</si>
  <si>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</si>
  <si>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</si>
  <si>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</si>
  <si>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</si>
  <si>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</si>
  <si>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</si>
  <si>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</si>
  <si>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</si>
  <si>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</si>
  <si>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</si>
  <si>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</si>
  <si>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</si>
  <si>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</si>
  <si>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</si>
  <si>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</si>
  <si>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</si>
  <si>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</si>
  <si>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</si>
  <si>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</si>
  <si>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</si>
  <si>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</si>
  <si>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</si>
  <si>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</si>
  <si>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</si>
  <si>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</si>
  <si>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</si>
  <si>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</si>
  <si>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</si>
  <si>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</si>
  <si>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</si>
  <si>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</si>
  <si>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</si>
  <si>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</si>
  <si>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</si>
  <si>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</si>
  <si>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</si>
  <si>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</si>
  <si>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</si>
  <si>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</si>
  <si>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</si>
  <si>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</si>
  <si>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</si>
  <si>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</si>
  <si>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</si>
  <si>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</si>
  <si>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</si>
  <si>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</si>
  <si>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</si>
  <si>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</si>
  <si>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</si>
  <si>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</si>
  <si>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</si>
  <si>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</si>
  <si>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</si>
  <si>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</si>
  <si>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</si>
  <si>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</si>
  <si>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</si>
  <si>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</si>
  <si>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</si>
  <si>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</si>
  <si>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</si>
  <si>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</si>
  <si>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</si>
  <si>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</si>
  <si>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</si>
  <si>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</si>
  <si>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</si>
  <si>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</si>
  <si>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</si>
  <si>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</si>
  <si>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</si>
  <si>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</si>
  <si>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</si>
  <si>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</si>
  <si>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</si>
  <si>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</si>
  <si>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</si>
  <si>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</si>
  <si>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</si>
  <si>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</si>
  <si>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</si>
  <si>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</si>
  <si>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</si>
  <si>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</si>
  <si>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</si>
  <si>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</si>
  <si>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</si>
  <si>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</si>
  <si>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</si>
  <si>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</si>
  <si>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</si>
  <si>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</si>
  <si>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</si>
  <si>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</si>
  <si>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</si>
  <si>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</si>
  <si>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</si>
  <si>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</si>
  <si>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</si>
  <si>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</si>
  <si>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</si>
  <si>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</si>
  <si>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</si>
  <si>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</si>
  <si>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</si>
  <si>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</si>
  <si>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</si>
  <si>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</si>
  <si>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</si>
  <si>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</si>
  <si>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</si>
  <si>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</si>
  <si>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</si>
  <si>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</si>
  <si>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</si>
  <si>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</si>
  <si>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</si>
  <si>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</si>
  <si>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</si>
  <si>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</si>
  <si>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</si>
  <si>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</si>
  <si>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</si>
  <si>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</si>
  <si>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</si>
  <si>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</si>
  <si>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</si>
  <si>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</si>
  <si>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</si>
  <si>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</si>
  <si>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</si>
  <si>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</si>
  <si>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</si>
  <si>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</si>
  <si>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</si>
  <si>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</si>
  <si>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</si>
  <si>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</si>
  <si>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</si>
  <si>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</si>
  <si>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</si>
  <si>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</si>
  <si>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</si>
  <si>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</si>
  <si>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</si>
  <si>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</si>
  <si>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</si>
  <si>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</si>
  <si>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</si>
  <si>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</si>
  <si>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</si>
  <si>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</si>
  <si>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</si>
  <si>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</si>
  <si>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</si>
  <si>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</si>
  <si>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</si>
  <si>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</si>
  <si>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</si>
  <si>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</si>
  <si>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</si>
  <si>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</si>
  <si>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</si>
  <si>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</si>
  <si>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</si>
  <si>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</si>
  <si>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</si>
  <si>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</si>
  <si>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</si>
  <si>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</si>
  <si>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</si>
  <si>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</si>
  <si>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</si>
  <si>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</si>
  <si>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</si>
  <si>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</si>
  <si>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</si>
  <si>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</si>
  <si>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</si>
  <si>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</si>
  <si>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</si>
  <si>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</si>
  <si>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</si>
  <si>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</si>
  <si>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</si>
  <si>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</si>
  <si>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</si>
  <si>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</si>
  <si>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</si>
  <si>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</si>
  <si>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</si>
  <si>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</si>
  <si>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</si>
  <si>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</si>
  <si>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</si>
  <si>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</si>
  <si>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</si>
  <si>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</si>
  <si>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</si>
  <si>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</si>
  <si>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</si>
  <si>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</si>
  <si>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</si>
  <si>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</si>
  <si>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</si>
  <si>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</si>
  <si>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</si>
  <si>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</si>
  <si>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</si>
  <si>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</si>
  <si>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</si>
  <si>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</si>
  <si>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</si>
  <si>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</si>
  <si>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</si>
  <si>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</si>
  <si>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</si>
  <si>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</si>
  <si>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</si>
  <si>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</si>
  <si>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</si>
  <si>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</si>
  <si>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</si>
  <si>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</si>
  <si>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</si>
  <si>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</si>
  <si>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</si>
  <si>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</si>
  <si>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</si>
  <si>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</si>
  <si>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</si>
  <si>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</si>
  <si>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</si>
  <si>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</si>
  <si>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</si>
  <si>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</si>
  <si>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</si>
  <si>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</si>
  <si>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</si>
  <si>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</si>
  <si>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</si>
  <si>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</si>
  <si>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</si>
  <si>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</si>
  <si>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</si>
  <si>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</si>
  <si>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</si>
  <si>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</si>
  <si>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</si>
  <si>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</si>
  <si>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</si>
  <si>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</si>
  <si>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</si>
  <si>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</si>
  <si>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</si>
  <si>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</si>
  <si>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</si>
  <si>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</si>
  <si>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</si>
  <si>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</si>
  <si>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</si>
  <si>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</si>
  <si>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</si>
  <si>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</si>
  <si>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</si>
  <si>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</si>
  <si>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</si>
  <si>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</si>
  <si>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</si>
  <si>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</si>
  <si>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</si>
  <si>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</si>
  <si>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</si>
  <si>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</si>
  <si>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</si>
  <si>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</si>
  <si>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</si>
  <si>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</si>
  <si>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</si>
  <si>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</si>
  <si>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</si>
  <si>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</si>
  <si>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</si>
  <si>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</si>
  <si>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</si>
  <si>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</si>
  <si>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</si>
  <si>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</si>
  <si>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</si>
  <si>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</si>
  <si>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</si>
  <si>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</si>
  <si>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</si>
  <si>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</si>
  <si>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</si>
  <si>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</si>
  <si>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</si>
  <si>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</si>
  <si>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</si>
  <si>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</si>
  <si>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</si>
  <si>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</si>
  <si>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</si>
  <si>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</si>
  <si>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</si>
  <si>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</si>
  <si>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</si>
  <si>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</si>
  <si>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</si>
  <si>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</si>
  <si>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</si>
  <si>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</si>
  <si>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</si>
  <si>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</si>
  <si>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</si>
  <si>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</si>
  <si>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</si>
  <si>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</si>
  <si>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</si>
  <si>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</si>
  <si>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</si>
  <si>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</si>
  <si>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</si>
  <si>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</si>
  <si>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</si>
  <si>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</si>
  <si>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</si>
  <si>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</si>
  <si>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</si>
  <si>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</si>
  <si>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</si>
  <si>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</si>
  <si>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</si>
  <si>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</si>
  <si>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</si>
  <si>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</si>
  <si>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</si>
  <si>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</si>
  <si>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</si>
  <si>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</si>
  <si>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</si>
  <si>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</si>
  <si>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</si>
  <si>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</si>
  <si>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</si>
  <si>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</si>
  <si>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</si>
  <si>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</si>
  <si>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</si>
  <si>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</si>
  <si>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</si>
  <si>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</si>
  <si>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</si>
  <si>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</si>
  <si>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</si>
  <si>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</si>
  <si>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</si>
  <si>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</si>
  <si>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</si>
  <si>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</si>
  <si>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</si>
  <si>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</si>
  <si>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</si>
  <si>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</si>
  <si>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</si>
  <si>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</si>
  <si>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</si>
  <si>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</si>
  <si>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</si>
  <si>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</si>
  <si>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</si>
  <si>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</si>
  <si>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</si>
  <si>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</si>
  <si>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</si>
  <si>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</si>
  <si>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</si>
  <si>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</si>
  <si>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</si>
  <si>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</si>
  <si>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</si>
  <si>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</si>
  <si>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</si>
  <si>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</si>
  <si>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</si>
  <si>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</si>
  <si>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</si>
  <si>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</si>
  <si>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</si>
  <si>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</si>
  <si>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</si>
  <si>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</si>
  <si>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</si>
  <si>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</si>
  <si>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</si>
  <si>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</si>
  <si>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</si>
  <si>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</si>
  <si>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</si>
  <si>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</si>
  <si>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</si>
  <si>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</si>
  <si>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</si>
  <si>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</si>
  <si>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</si>
  <si>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</si>
  <si>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</si>
  <si>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</si>
  <si>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</si>
  <si>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</si>
  <si>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</si>
  <si>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</si>
  <si>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</si>
  <si>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</si>
  <si>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</si>
  <si>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</si>
  <si>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</si>
  <si>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</si>
  <si>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</si>
  <si>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</si>
  <si>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</si>
  <si>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</si>
  <si>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</si>
  <si>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</si>
  <si>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</si>
  <si>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</si>
  <si>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</si>
  <si>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</si>
  <si>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</si>
  <si>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</si>
  <si>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</si>
  <si>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</si>
  <si>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</si>
  <si>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</si>
  <si>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</si>
  <si>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</si>
  <si>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</si>
  <si>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</si>
  <si>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</si>
  <si>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</si>
  <si>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</si>
  <si>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</si>
  <si>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</si>
  <si>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</si>
  <si>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</si>
  <si>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</si>
  <si>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</si>
  <si>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</si>
  <si>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</si>
  <si>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</si>
  <si>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</si>
  <si>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</si>
  <si>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</si>
  <si>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</si>
  <si>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</si>
  <si>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</si>
  <si>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</si>
  <si>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</si>
  <si>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</si>
  <si>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</si>
  <si>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</si>
  <si>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</si>
  <si>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</si>
  <si>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</si>
  <si>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</si>
  <si>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</si>
  <si>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</si>
  <si>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</si>
  <si>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</si>
  <si>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</si>
  <si>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</si>
  <si>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</si>
  <si>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</si>
  <si>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</si>
  <si>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</si>
  <si>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</si>
  <si>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</si>
  <si>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</si>
  <si>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</si>
  <si>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</si>
  <si>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</si>
  <si>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</si>
  <si>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</si>
  <si>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</si>
  <si>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</si>
  <si>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</si>
  <si>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</si>
  <si>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</si>
  <si>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</si>
  <si>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</si>
  <si>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</si>
  <si>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</si>
  <si>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</si>
  <si>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</si>
  <si>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</si>
  <si>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</si>
  <si>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</si>
  <si>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</si>
  <si>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</si>
  <si>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</si>
  <si>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</si>
  <si>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</si>
  <si>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</si>
  <si>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</si>
  <si>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</si>
  <si>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</si>
  <si>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</si>
  <si>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</si>
  <si>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</si>
  <si>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</si>
  <si>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</si>
  <si>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</si>
  <si>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</si>
  <si>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</si>
  <si>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</si>
  <si>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</si>
  <si>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</si>
  <si>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</si>
  <si>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</si>
  <si>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</si>
  <si>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</si>
  <si>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</si>
  <si>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</si>
  <si>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</si>
  <si>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</si>
  <si>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</si>
  <si>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</si>
  <si>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</si>
  <si>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</si>
  <si>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</si>
  <si>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</si>
  <si>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</si>
  <si>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</si>
  <si>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</si>
  <si>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</si>
  <si>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</si>
  <si>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</si>
  <si>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</si>
  <si>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</si>
  <si>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</si>
  <si>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</si>
  <si>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</si>
  <si>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</si>
  <si>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</si>
  <si>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</si>
  <si>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</si>
  <si>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</si>
  <si>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</si>
  <si>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</si>
  <si>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</si>
  <si>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</si>
  <si>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</si>
  <si>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</si>
  <si>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</si>
  <si>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</si>
  <si>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</si>
  <si>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</si>
  <si>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</si>
  <si>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</si>
  <si>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</si>
  <si>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</si>
  <si>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</si>
  <si>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</si>
  <si>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</si>
  <si>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</si>
  <si>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</si>
  <si>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</si>
  <si>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</si>
  <si>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</si>
  <si>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</si>
  <si>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</si>
  <si>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</si>
  <si>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</si>
  <si>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</si>
  <si>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</si>
  <si>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</si>
  <si>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</si>
  <si>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</si>
  <si>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</si>
  <si>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</si>
  <si>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</si>
  <si>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</si>
  <si>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</si>
  <si>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</si>
  <si>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</si>
  <si>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</si>
  <si>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</si>
  <si>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</si>
  <si>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</si>
  <si>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</si>
  <si>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</si>
  <si>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</si>
  <si>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</si>
  <si>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</si>
  <si>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</si>
  <si>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</si>
  <si>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</si>
  <si>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</si>
  <si>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</si>
  <si>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</si>
  <si>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</si>
  <si>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</si>
  <si>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</si>
  <si>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</si>
  <si>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</si>
  <si>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</si>
  <si>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</si>
  <si>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</si>
  <si>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</si>
  <si>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</si>
  <si>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</si>
  <si>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</si>
  <si>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</si>
  <si>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</si>
  <si>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</si>
  <si>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</si>
  <si>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</si>
  <si>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</si>
  <si>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</si>
  <si>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</si>
  <si>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</si>
  <si>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</si>
  <si>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</si>
  <si>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</si>
  <si>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</si>
  <si>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</si>
  <si>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</si>
  <si>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</si>
  <si>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</si>
  <si>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</si>
  <si>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</si>
  <si>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</si>
  <si>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</si>
  <si>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</si>
  <si>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</si>
  <si>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</si>
  <si>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</si>
  <si>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</si>
  <si>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</si>
  <si>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</si>
  <si>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</si>
  <si>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</si>
  <si>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</si>
  <si>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</si>
  <si>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</si>
  <si>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</si>
  <si>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</si>
  <si>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</si>
  <si>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</si>
  <si>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</si>
  <si>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</si>
  <si>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</si>
  <si>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</si>
  <si>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</si>
  <si>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</si>
  <si>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</si>
  <si>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</si>
  <si>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</si>
  <si>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</si>
  <si>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</si>
  <si>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</si>
  <si>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</si>
  <si>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</si>
  <si>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</si>
  <si>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</si>
  <si>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</si>
  <si>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</si>
  <si>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</si>
  <si>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</si>
  <si>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</si>
  <si>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</si>
  <si>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</si>
  <si>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</si>
  <si>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</si>
  <si>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</si>
  <si>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</si>
  <si>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</si>
  <si>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</si>
  <si>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</si>
  <si>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</si>
  <si>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</si>
  <si>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</si>
  <si>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</si>
  <si>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</si>
  <si>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</si>
  <si>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</si>
  <si>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</si>
  <si>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</si>
  <si>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</si>
  <si>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</si>
  <si>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</si>
  <si>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</si>
  <si>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</si>
  <si>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</si>
  <si>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</si>
  <si>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</si>
  <si>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</si>
  <si>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</si>
  <si>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</si>
  <si>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</si>
  <si>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</si>
  <si>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</si>
  <si>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</si>
  <si>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</si>
  <si>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</si>
  <si>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</si>
  <si>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</si>
  <si>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</si>
  <si>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</si>
  <si>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</si>
  <si>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</si>
  <si>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</si>
  <si>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</si>
  <si>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</si>
  <si>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</si>
  <si>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</si>
  <si>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</si>
  <si>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</si>
  <si>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</si>
  <si>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</si>
  <si>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</si>
  <si>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</si>
  <si>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</si>
  <si>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</si>
  <si>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</si>
  <si>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</si>
  <si>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</si>
  <si>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</si>
  <si>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</si>
  <si>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</si>
  <si>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</si>
  <si>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</si>
  <si>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</si>
  <si>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</si>
  <si>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</si>
  <si>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</si>
  <si>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</si>
  <si>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</si>
  <si>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</si>
  <si>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</si>
  <si>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</si>
  <si>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</si>
  <si>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</si>
  <si>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</si>
  <si>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</si>
  <si>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</si>
  <si>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</si>
  <si>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</si>
  <si>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</si>
  <si>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</si>
  <si>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</si>
  <si>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</si>
  <si>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</si>
  <si>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</si>
  <si>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</si>
  <si>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</si>
  <si>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</si>
  <si>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</si>
  <si>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</si>
  <si>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</si>
  <si>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</si>
  <si>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</si>
  <si>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</si>
  <si>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</si>
  <si>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</si>
  <si>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</si>
  <si>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</si>
  <si>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</si>
  <si>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</si>
  <si>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</si>
  <si>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</si>
  <si>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</si>
  <si>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</si>
  <si>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</si>
  <si>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</si>
  <si>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</si>
  <si>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</si>
  <si>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</si>
  <si>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</si>
  <si>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</si>
  <si>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</si>
  <si>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</si>
  <si>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</si>
  <si>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</si>
  <si>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</si>
  <si>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</si>
  <si>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</si>
  <si>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</si>
  <si>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</si>
  <si>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</si>
  <si>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</si>
  <si>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</si>
  <si>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</si>
  <si>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</si>
  <si>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</si>
  <si>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</si>
  <si>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</si>
  <si>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</si>
  <si>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</si>
  <si>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</si>
  <si>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</si>
  <si>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</si>
  <si>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</si>
  <si>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</si>
  <si>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</si>
  <si>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</si>
  <si>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</si>
  <si>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</si>
  <si>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</si>
  <si>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</si>
  <si>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</si>
  <si>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</si>
  <si>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</si>
  <si>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</si>
  <si>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</si>
  <si>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</si>
  <si>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</si>
  <si>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</si>
  <si>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</si>
  <si>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</si>
  <si>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</si>
  <si>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</si>
  <si>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</si>
  <si>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</si>
  <si>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</si>
  <si>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</si>
  <si>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</si>
  <si>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</si>
  <si>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</si>
  <si>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</si>
  <si>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</si>
  <si>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</si>
  <si>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</si>
  <si>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</si>
  <si>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</si>
  <si>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</si>
  <si>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</si>
  <si>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</si>
  <si>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</si>
  <si>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</si>
  <si>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</si>
  <si>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</si>
  <si>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</si>
  <si>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</si>
  <si>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</si>
  <si>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</si>
  <si>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</si>
  <si>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</si>
  <si>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</si>
  <si>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</si>
  <si>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</si>
  <si>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</si>
  <si>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</si>
  <si>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</si>
  <si>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</si>
  <si>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</si>
  <si>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</si>
  <si>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</si>
  <si>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</si>
  <si>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</si>
  <si>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</si>
  <si>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</si>
  <si>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</si>
  <si>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</si>
  <si>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</si>
  <si>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</si>
  <si>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</si>
  <si>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</si>
  <si>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</si>
  <si>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</si>
  <si>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</si>
  <si>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</si>
  <si>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</si>
  <si>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</si>
  <si>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</si>
  <si>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</si>
  <si>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</si>
  <si>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</si>
  <si>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</si>
  <si>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</si>
  <si>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</si>
  <si>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</si>
  <si>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</si>
  <si>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</si>
  <si>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</si>
  <si>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</si>
  <si>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</si>
  <si>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</si>
  <si>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</si>
  <si>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</si>
  <si>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</si>
  <si>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</si>
  <si>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</si>
  <si>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</si>
  <si>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</si>
  <si>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</si>
  <si>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</si>
  <si>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</si>
  <si>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</si>
  <si>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</si>
  <si>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</si>
  <si>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</si>
  <si>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</si>
  <si>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</si>
  <si>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</si>
  <si>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</si>
  <si>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</si>
  <si>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</si>
  <si>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</si>
  <si>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</si>
  <si>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</si>
  <si>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</si>
  <si>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</si>
  <si>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</si>
  <si>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</si>
  <si>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</si>
  <si>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</si>
  <si>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</si>
  <si>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</si>
  <si>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</si>
  <si>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</si>
  <si>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</si>
  <si>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</si>
  <si>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</si>
  <si>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</si>
  <si>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</si>
  <si>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</si>
  <si>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</si>
  <si>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</si>
  <si>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</si>
  <si>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</si>
  <si>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</si>
  <si>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</si>
  <si>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</si>
  <si>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</si>
  <si>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</si>
  <si>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</si>
  <si>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</si>
  <si>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</si>
  <si>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</si>
  <si>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</si>
  <si>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</si>
  <si>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</si>
  <si>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</si>
  <si>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</si>
  <si>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</si>
  <si>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</si>
  <si>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</si>
  <si>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</si>
  <si>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</si>
  <si>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</si>
  <si>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</si>
  <si>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</si>
  <si>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</si>
  <si>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</si>
  <si>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</si>
  <si>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</si>
  <si>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</si>
  <si>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</si>
  <si>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</si>
  <si>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</si>
  <si>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</si>
  <si>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</si>
  <si>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</si>
  <si>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</si>
  <si>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</si>
  <si>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</si>
  <si>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</si>
  <si>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</si>
  <si>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</si>
  <si>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</si>
  <si>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</si>
  <si>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</si>
  <si>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</si>
  <si>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</si>
  <si>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</si>
  <si>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</si>
  <si>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</si>
  <si>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</si>
  <si>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</si>
  <si>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</si>
  <si>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</si>
  <si>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</si>
  <si>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</si>
  <si>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</si>
  <si>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</si>
  <si>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</si>
  <si>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</si>
  <si>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</si>
  <si>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</si>
  <si>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</si>
  <si>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</si>
  <si>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</si>
  <si>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</si>
  <si>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</si>
  <si>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</si>
  <si>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</si>
  <si>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</si>
  <si>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</si>
  <si>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</si>
  <si>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</si>
  <si>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</si>
  <si>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</si>
  <si>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</si>
  <si>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</si>
  <si>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</si>
  <si>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</si>
  <si>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</si>
  <si>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</si>
  <si>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</si>
  <si>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</si>
  <si>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</si>
  <si>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</si>
  <si>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</si>
  <si>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</si>
  <si>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</si>
  <si>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</si>
  <si>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</si>
  <si>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</si>
  <si>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</si>
  <si>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</si>
  <si>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</si>
  <si>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</si>
  <si>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</si>
  <si>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</si>
  <si>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</si>
  <si>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</si>
  <si>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</si>
  <si>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</si>
  <si>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</si>
  <si>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</si>
  <si>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</si>
  <si>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</si>
  <si>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</si>
  <si>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</si>
  <si>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</si>
  <si>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</si>
  <si>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</si>
  <si>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</si>
  <si>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</si>
  <si>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</si>
  <si>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</si>
  <si>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</si>
  <si>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</si>
  <si>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</si>
  <si>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</si>
  <si>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</si>
  <si>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</si>
  <si>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</si>
  <si>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</si>
  <si>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</si>
  <si>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</si>
  <si>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</si>
  <si>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</si>
  <si>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</si>
  <si>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</si>
  <si>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</si>
  <si>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</si>
  <si>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</si>
  <si>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</si>
  <si>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</si>
  <si>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</si>
  <si>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</si>
  <si>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</si>
  <si>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</si>
  <si>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</si>
  <si>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</si>
  <si>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</si>
  <si>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</si>
  <si>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</si>
  <si>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</si>
  <si>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</si>
  <si>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</si>
  <si>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</si>
  <si>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</si>
  <si>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</si>
  <si>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</si>
  <si>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</si>
  <si>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</si>
  <si>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</si>
  <si>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</si>
  <si>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</si>
  <si>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</si>
  <si>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</si>
  <si>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</si>
  <si>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</si>
  <si>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</si>
  <si>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</si>
  <si>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</si>
  <si>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</si>
  <si>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</si>
  <si>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</si>
  <si>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</si>
  <si>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</si>
  <si>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</si>
  <si>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</si>
  <si>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</si>
  <si>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</si>
  <si>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</si>
  <si>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</si>
  <si>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</si>
  <si>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</si>
  <si>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</si>
  <si>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</si>
  <si>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</si>
  <si>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</si>
  <si>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</si>
  <si>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</si>
  <si>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</si>
  <si>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</si>
  <si>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</si>
  <si>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</si>
  <si>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</si>
  <si>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</si>
  <si>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</si>
  <si>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</si>
  <si>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</si>
  <si>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</si>
  <si>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</si>
  <si>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</si>
  <si>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</si>
  <si>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</si>
  <si>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</si>
  <si>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</si>
  <si>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</si>
  <si>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</si>
  <si>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</si>
  <si>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</si>
  <si>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</si>
  <si>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</si>
  <si>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</si>
  <si>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</si>
  <si>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</si>
  <si>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</si>
  <si>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</si>
  <si>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</si>
  <si>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</si>
  <si>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</si>
  <si>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</si>
  <si>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</si>
  <si>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</si>
  <si>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</si>
  <si>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</si>
  <si>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</si>
  <si>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</si>
  <si>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</si>
  <si>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</si>
  <si>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</si>
  <si>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</si>
  <si>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</si>
  <si>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</si>
  <si>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</si>
  <si>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</si>
  <si>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</si>
  <si>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</si>
  <si>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</si>
  <si>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</si>
  <si>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</si>
  <si>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</si>
  <si>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</si>
  <si>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</si>
  <si>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</si>
  <si>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</si>
  <si>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</si>
  <si>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</si>
  <si>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</si>
  <si>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</si>
  <si>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</si>
  <si>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</si>
  <si>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</si>
  <si>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</si>
  <si>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</si>
  <si>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</si>
  <si>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</si>
  <si>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</si>
  <si>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</si>
  <si>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</si>
  <si>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</si>
  <si>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</si>
  <si>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</si>
  <si>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</si>
  <si>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</si>
  <si>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</si>
  <si>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</si>
  <si>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</si>
  <si>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</si>
  <si>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</si>
  <si>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</si>
  <si>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</si>
  <si>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</si>
  <si>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</si>
  <si>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</si>
  <si>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</si>
  <si>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</si>
  <si>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</si>
  <si>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</si>
  <si>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</si>
  <si>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</si>
  <si>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</si>
  <si>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</si>
  <si>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</si>
  <si>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</si>
  <si>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</si>
  <si>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</si>
  <si>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</si>
  <si>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</si>
  <si>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</si>
  <si>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</si>
  <si>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</si>
  <si>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</si>
  <si>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</si>
  <si>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</si>
  <si>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</si>
  <si>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</si>
  <si>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</si>
  <si>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</si>
  <si>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</si>
  <si>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</si>
  <si>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</si>
  <si>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</si>
  <si>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</si>
  <si>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</si>
  <si>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</si>
  <si>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</si>
  <si>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</si>
  <si>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</si>
  <si>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</si>
  <si>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</si>
  <si>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</si>
  <si>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</si>
  <si>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</si>
  <si>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</si>
  <si>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</si>
  <si>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</si>
  <si>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</si>
  <si>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</si>
  <si>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</si>
  <si>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</si>
  <si>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</si>
  <si>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</si>
  <si>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</si>
  <si>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</si>
  <si>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</si>
  <si>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</si>
  <si>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</si>
  <si>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</si>
  <si>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</si>
  <si>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</si>
  <si>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</si>
  <si>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</si>
  <si>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</si>
  <si>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</si>
  <si>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</si>
  <si>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</si>
  <si>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</si>
  <si>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</si>
  <si>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</si>
  <si>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</si>
  <si>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</si>
  <si>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</si>
  <si>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</si>
  <si>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</si>
  <si>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</si>
  <si>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</si>
  <si>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</si>
  <si>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</si>
  <si>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</si>
  <si>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</si>
  <si>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</si>
  <si>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</si>
  <si>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</si>
  <si>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</si>
  <si>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</si>
  <si>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</si>
  <si>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</si>
  <si>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</si>
  <si>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</si>
  <si>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</si>
  <si>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</si>
  <si>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</si>
  <si>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</si>
  <si>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</si>
  <si>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</si>
  <si>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</si>
  <si>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</si>
  <si>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</si>
  <si>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</si>
  <si>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</si>
  <si>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</si>
  <si>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</si>
  <si>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</si>
  <si>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</si>
  <si>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</si>
  <si>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</si>
  <si>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</si>
  <si>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</si>
  <si>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</si>
  <si>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</si>
  <si>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</si>
  <si>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</si>
  <si>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</si>
  <si>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</si>
  <si>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</si>
  <si>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</si>
  <si>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</si>
  <si>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</si>
  <si>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</si>
  <si>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</si>
  <si>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</si>
  <si>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</si>
  <si>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</si>
  <si>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</si>
  <si>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</si>
  <si>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</si>
  <si>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</si>
  <si>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</si>
  <si>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</si>
  <si>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</si>
  <si>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</si>
  <si>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</si>
  <si>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</si>
  <si>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</si>
  <si>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</si>
  <si>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</si>
  <si>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</si>
  <si>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</si>
  <si>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</si>
  <si>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</si>
  <si>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</si>
  <si>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</si>
  <si>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</si>
  <si>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</si>
  <si>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</si>
  <si>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</si>
  <si>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</si>
  <si>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</si>
  <si>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</si>
  <si>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</si>
  <si>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</si>
  <si>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</si>
  <si>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</si>
  <si>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</si>
  <si>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</si>
  <si>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</si>
  <si>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</si>
  <si>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</si>
  <si>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</si>
  <si>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</si>
  <si>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</si>
  <si>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</si>
  <si>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</si>
  <si>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</si>
  <si>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</si>
  <si>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</si>
  <si>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</si>
  <si>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</si>
  <si>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</si>
  <si>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</si>
  <si>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</si>
  <si>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</si>
  <si>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</si>
  <si>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</si>
  <si>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</si>
  <si>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</si>
  <si>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</si>
  <si>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</si>
  <si>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</si>
  <si>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</si>
  <si>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</si>
  <si>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</si>
  <si>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</si>
  <si>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</si>
  <si>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</si>
  <si>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</si>
  <si>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</si>
  <si>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</si>
  <si>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</si>
  <si>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</si>
  <si>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</si>
  <si>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</si>
  <si>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</si>
  <si>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</si>
  <si>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</si>
  <si>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</si>
  <si>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</si>
  <si>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</si>
  <si>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</si>
  <si>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</si>
  <si>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</si>
  <si>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</si>
  <si>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</si>
  <si>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</si>
  <si>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</si>
  <si>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</si>
  <si>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</si>
  <si>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</si>
  <si>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</si>
  <si>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</si>
  <si>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</si>
  <si>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</si>
  <si>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</si>
  <si>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</si>
  <si>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</si>
  <si>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</si>
  <si>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</si>
  <si>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</si>
  <si>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</si>
  <si>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</si>
  <si>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</si>
  <si>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</si>
  <si>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</si>
  <si>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</si>
  <si>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</si>
  <si>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</si>
  <si>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</si>
  <si>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</si>
  <si>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</si>
  <si>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</si>
  <si>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</si>
  <si>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</si>
  <si>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</si>
  <si>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</si>
  <si>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</si>
  <si>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</si>
  <si>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</si>
  <si>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</si>
  <si>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</si>
  <si>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</si>
  <si>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</si>
  <si>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</si>
  <si>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</si>
  <si>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</si>
  <si>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</si>
  <si>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</si>
  <si>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</si>
  <si>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</si>
  <si>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</si>
  <si>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</si>
  <si>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</si>
  <si>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</si>
  <si>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</si>
  <si>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</si>
  <si>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</si>
  <si>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</si>
  <si>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</si>
  <si>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</si>
  <si>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</si>
  <si>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</si>
  <si>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</si>
  <si>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</si>
  <si>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</si>
  <si>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</si>
  <si>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</si>
  <si>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</si>
  <si>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</si>
  <si>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</si>
  <si>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</si>
  <si>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</si>
  <si>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</si>
  <si>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</si>
  <si>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</si>
  <si>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</si>
  <si>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</si>
  <si>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</si>
  <si>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</si>
  <si>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</si>
  <si>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</si>
  <si>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</si>
  <si>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</si>
  <si>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</si>
  <si>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</si>
  <si>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</si>
  <si>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</si>
  <si>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</si>
  <si>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</si>
  <si>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</si>
  <si>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</si>
  <si>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</si>
  <si>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</si>
  <si>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</si>
  <si>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</si>
  <si>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</si>
  <si>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</si>
  <si>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</si>
  <si>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</si>
  <si>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</si>
  <si>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</si>
  <si>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</si>
  <si>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</si>
  <si>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</si>
  <si>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</si>
  <si>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</si>
  <si>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</si>
  <si>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</si>
  <si>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</si>
  <si>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</si>
  <si>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</si>
  <si>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</si>
  <si>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</si>
  <si>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</si>
  <si>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</si>
  <si>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</si>
  <si>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</si>
  <si>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</si>
  <si>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</si>
  <si>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</si>
  <si>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</si>
  <si>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</si>
  <si>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</si>
  <si>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</si>
  <si>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</si>
  <si>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</si>
  <si>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</si>
  <si>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</si>
  <si>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</si>
  <si>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</si>
  <si>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</si>
  <si>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</si>
  <si>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</si>
  <si>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</si>
  <si>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</si>
  <si>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</si>
  <si>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</si>
  <si>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</si>
  <si>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</si>
  <si>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</si>
  <si>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</si>
  <si>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</si>
  <si>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</si>
  <si>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</si>
  <si>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</si>
  <si>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</si>
  <si>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</si>
  <si>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</si>
  <si>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</si>
  <si>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</si>
  <si>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</si>
  <si>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</si>
  <si>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</si>
  <si>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</si>
  <si>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</si>
  <si>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</si>
  <si>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</si>
  <si>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</si>
  <si>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</si>
  <si>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</si>
  <si>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</si>
  <si>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</si>
  <si>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</si>
  <si>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</si>
  <si>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</si>
  <si>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</si>
  <si>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</si>
  <si>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</si>
  <si>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</si>
  <si>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</si>
  <si>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</si>
  <si>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</si>
  <si>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</si>
  <si>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</si>
  <si>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</si>
  <si>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</si>
  <si>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</si>
  <si>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</si>
  <si>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</si>
  <si>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</si>
  <si>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</si>
  <si>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</si>
  <si>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</si>
  <si>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</si>
  <si>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</si>
  <si>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</si>
  <si>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</si>
  <si>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</si>
  <si>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</si>
  <si>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</si>
  <si>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</si>
  <si>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</si>
  <si>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</si>
  <si>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</si>
  <si>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</si>
  <si>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</si>
  <si>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</si>
  <si>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</si>
  <si>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</si>
  <si>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</si>
  <si>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</si>
  <si>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</si>
  <si>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</si>
  <si>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</si>
  <si>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</si>
  <si>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</si>
  <si>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</si>
  <si>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</si>
  <si>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</si>
  <si>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</si>
  <si>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</si>
  <si>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</si>
  <si>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</si>
  <si>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</si>
  <si>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</si>
  <si>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</si>
  <si>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</si>
  <si>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</si>
  <si>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</si>
  <si>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</si>
  <si>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</si>
  <si>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</si>
  <si>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</si>
  <si>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</si>
  <si>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</si>
  <si>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</si>
  <si>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</si>
  <si>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</si>
  <si>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</si>
  <si>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</si>
  <si>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</si>
  <si>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</si>
  <si>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</si>
  <si>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</si>
  <si>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</si>
  <si>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</si>
  <si>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</si>
  <si>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</si>
  <si>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</si>
  <si>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</si>
  <si>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</si>
  <si>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</si>
  <si>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</si>
  <si>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</si>
  <si>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</si>
  <si>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</si>
  <si>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</si>
  <si>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</si>
  <si>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</si>
  <si>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</si>
  <si>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</si>
  <si>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</si>
  <si>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</si>
  <si>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</si>
  <si>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</si>
  <si>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</si>
  <si>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</si>
  <si>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</si>
  <si>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</si>
  <si>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</si>
  <si>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</si>
  <si>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</si>
  <si>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</si>
  <si>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</si>
  <si>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</si>
  <si>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</si>
  <si>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</si>
  <si>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</si>
  <si>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</si>
  <si>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</si>
  <si>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</si>
  <si>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</si>
  <si>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</si>
  <si>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</si>
  <si>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</si>
  <si>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</si>
  <si>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</si>
  <si>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</si>
  <si>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</si>
  <si>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</si>
  <si>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</si>
  <si>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</si>
  <si>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</si>
  <si>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</si>
  <si>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</si>
  <si>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</si>
  <si>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</si>
  <si>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</si>
  <si>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</si>
  <si>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</si>
  <si>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</si>
  <si>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</si>
  <si>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</si>
  <si>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</si>
  <si>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</si>
  <si>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</si>
  <si>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</si>
  <si>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</si>
  <si>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</si>
  <si>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</si>
  <si>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</si>
  <si>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</si>
  <si>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</si>
  <si>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</si>
  <si>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</si>
  <si>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</si>
  <si>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</si>
  <si>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</si>
  <si>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</si>
  <si>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</si>
  <si>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</si>
  <si>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</si>
  <si>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</si>
  <si>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</si>
  <si>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</si>
  <si>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</si>
  <si>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</si>
  <si>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</si>
  <si>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</si>
  <si>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</si>
  <si>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</si>
  <si>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</si>
  <si>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</si>
  <si>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</si>
  <si>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</si>
  <si>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</si>
  <si>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</si>
  <si>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</si>
  <si>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</si>
  <si>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</si>
  <si>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</si>
  <si>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</si>
  <si>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</si>
  <si>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</si>
  <si>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</si>
  <si>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</si>
  <si>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</si>
  <si>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</si>
  <si>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</si>
  <si>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</si>
  <si>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</si>
  <si>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</si>
  <si>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</si>
  <si>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</si>
  <si>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</si>
  <si>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</si>
  <si>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</si>
  <si>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</si>
  <si>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</si>
  <si>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</si>
  <si>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</si>
  <si>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</si>
  <si>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</si>
  <si>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</si>
  <si>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</si>
  <si>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</si>
  <si>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</si>
  <si>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</si>
  <si>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</si>
  <si>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</si>
  <si>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</si>
  <si>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</si>
  <si>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</si>
  <si>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</si>
  <si>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</si>
  <si>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</si>
  <si>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</si>
  <si>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</si>
  <si>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</si>
  <si>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</si>
  <si>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</si>
  <si>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</si>
  <si>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</si>
  <si>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</si>
  <si>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</si>
  <si>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</si>
  <si>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</si>
  <si>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</si>
  <si>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</si>
  <si>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</si>
  <si>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</si>
  <si>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</si>
  <si>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</si>
  <si>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</si>
  <si>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</si>
  <si>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</si>
  <si>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</si>
  <si>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</si>
  <si>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</si>
  <si>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</si>
  <si>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</si>
  <si>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</si>
  <si>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</si>
  <si>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</si>
  <si>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</si>
  <si>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</si>
  <si>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</si>
  <si>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</si>
  <si>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</si>
  <si>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</si>
  <si>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</si>
  <si>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</si>
  <si>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</si>
  <si>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</si>
  <si>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</si>
  <si>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</si>
  <si>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</si>
  <si>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</si>
  <si>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</si>
  <si>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</si>
  <si>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</si>
  <si>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</si>
  <si>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</si>
  <si>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</si>
  <si>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</si>
  <si>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</si>
  <si>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</si>
  <si>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</si>
  <si>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</si>
  <si>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</si>
  <si>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</si>
  <si>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</si>
  <si>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</si>
  <si>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</si>
  <si>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</si>
  <si>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</si>
  <si>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</si>
  <si>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</si>
  <si>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</si>
  <si>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</si>
  <si>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</si>
  <si>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</si>
  <si>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</si>
  <si>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</si>
  <si>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</si>
  <si>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</si>
  <si>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</si>
  <si>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</si>
  <si>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</si>
  <si>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</si>
  <si>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</si>
  <si>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</si>
  <si>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</si>
  <si>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</si>
  <si>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</si>
  <si>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</si>
  <si>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</si>
  <si>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</si>
  <si>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</si>
  <si>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</si>
  <si>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</si>
  <si>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</si>
  <si>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</si>
  <si>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</si>
  <si>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</si>
  <si>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</si>
  <si>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</si>
  <si>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</si>
  <si>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</si>
  <si>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</si>
  <si>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</si>
  <si>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</si>
  <si>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</si>
  <si>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</si>
  <si>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</si>
  <si>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</si>
  <si>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</si>
  <si>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</si>
  <si>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</si>
  <si>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</si>
  <si>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</si>
  <si>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</si>
  <si>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</si>
  <si>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</si>
  <si>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</si>
  <si>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</si>
  <si>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</si>
  <si>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</si>
  <si>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</si>
  <si>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</si>
  <si>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</si>
  <si>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</si>
  <si>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</si>
  <si>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</si>
  <si>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</si>
  <si>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</si>
  <si>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</si>
  <si>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</si>
  <si>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</si>
  <si>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</si>
  <si>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</si>
  <si>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</si>
  <si>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</si>
  <si>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</si>
  <si>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</si>
  <si>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</si>
  <si>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</si>
  <si>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</si>
  <si>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</si>
  <si>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</si>
  <si>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</si>
  <si>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</si>
  <si>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</si>
  <si>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</si>
  <si>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</si>
  <si>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</si>
  <si>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</si>
  <si>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</si>
  <si>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</si>
  <si>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</si>
  <si>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</si>
  <si>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</si>
  <si>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</si>
  <si>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</si>
  <si>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</si>
  <si>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</si>
  <si>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</si>
  <si>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</si>
  <si>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</si>
  <si>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</si>
  <si>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</si>
  <si>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</si>
  <si>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</si>
  <si>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</si>
  <si>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</si>
  <si>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</si>
  <si>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</si>
  <si>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</si>
  <si>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</si>
  <si>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</si>
  <si>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</si>
  <si>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</si>
  <si>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</si>
  <si>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</si>
  <si>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</si>
  <si>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</si>
  <si>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</si>
  <si>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</si>
  <si>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</si>
  <si>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</si>
  <si>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</si>
  <si>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</si>
  <si>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</si>
  <si>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</si>
  <si>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</si>
  <si>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</si>
  <si>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</si>
  <si>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</si>
  <si>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</si>
  <si>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</si>
  <si>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</si>
  <si>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</si>
  <si>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</si>
  <si>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</si>
  <si>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</si>
  <si>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</si>
  <si>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</si>
  <si>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</si>
  <si>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</si>
  <si>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</si>
  <si>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</si>
  <si>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</si>
  <si>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</si>
  <si>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</si>
  <si>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</si>
  <si>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</si>
  <si>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</si>
  <si>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</si>
  <si>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</si>
  <si>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</si>
  <si>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</si>
  <si>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</si>
  <si>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</si>
  <si>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</si>
  <si>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</si>
  <si>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</si>
  <si>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</si>
  <si>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</si>
  <si>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</si>
  <si>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</si>
  <si>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</si>
  <si>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</si>
  <si>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</si>
  <si>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</si>
  <si>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</si>
  <si>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</si>
  <si>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</si>
  <si>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</si>
  <si>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</si>
  <si>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</si>
  <si>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</si>
  <si>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</si>
  <si>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</si>
  <si>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</si>
  <si>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</si>
  <si>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</si>
  <si>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</si>
  <si>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</si>
  <si>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</si>
  <si>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</si>
  <si>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</si>
  <si>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</si>
  <si>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</si>
  <si>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</si>
  <si>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</si>
  <si>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</si>
  <si>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</si>
  <si>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</si>
  <si>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</si>
  <si>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</si>
  <si>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</si>
  <si>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</si>
  <si>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</si>
  <si>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</si>
  <si>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</si>
  <si>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</si>
  <si>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</si>
  <si>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</si>
  <si>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</si>
  <si>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</si>
  <si>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</si>
  <si>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</si>
  <si>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</si>
  <si>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</si>
  <si>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</si>
  <si>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</si>
  <si>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</si>
  <si>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</si>
  <si>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</si>
  <si>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</si>
  <si>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</si>
  <si>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</si>
  <si>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</si>
  <si>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</si>
  <si>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</si>
  <si>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</si>
  <si>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</si>
  <si>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</si>
  <si>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</si>
  <si>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</si>
  <si>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</si>
  <si>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</si>
  <si>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</si>
  <si>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</si>
  <si>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</si>
  <si>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</si>
  <si>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</si>
  <si>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</si>
  <si>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</si>
  <si>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</si>
  <si>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</si>
  <si>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</si>
  <si>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</si>
  <si>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</si>
  <si>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</si>
  <si>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</si>
  <si>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</si>
  <si>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</si>
  <si>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</si>
  <si>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</si>
  <si>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</si>
  <si>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</si>
  <si>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</si>
  <si>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</si>
  <si>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</si>
  <si>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</si>
  <si>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</si>
  <si>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</si>
  <si>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</si>
  <si>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</si>
  <si>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</si>
  <si>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</si>
  <si>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</si>
  <si>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</si>
  <si>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</si>
  <si>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</si>
  <si>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</si>
  <si>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</si>
  <si>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</si>
  <si>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</si>
  <si>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</si>
  <si>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</si>
  <si>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</si>
  <si>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</si>
  <si>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</si>
  <si>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</si>
  <si>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</si>
  <si>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</si>
  <si>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</si>
  <si>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</si>
  <si>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</si>
  <si>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</si>
  <si>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</si>
  <si>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</si>
  <si>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</si>
  <si>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</si>
  <si>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</si>
  <si>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</si>
  <si>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</si>
  <si>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</si>
  <si>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</si>
  <si>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</si>
  <si>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</si>
  <si>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</si>
  <si>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</si>
  <si>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</si>
  <si>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</si>
  <si>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</si>
  <si>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</si>
  <si>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</si>
  <si>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</si>
  <si>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</si>
  <si>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</si>
  <si>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</si>
  <si>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</si>
  <si>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</si>
  <si>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</si>
  <si>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</si>
  <si>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</si>
  <si>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</si>
  <si>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</si>
  <si>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</si>
  <si>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</si>
  <si>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</si>
  <si>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</si>
  <si>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</si>
  <si>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</si>
  <si>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</si>
  <si>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</si>
  <si>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</si>
  <si>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</si>
  <si>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</si>
  <si>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</si>
  <si>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</si>
  <si>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</si>
  <si>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</si>
  <si>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</si>
  <si>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</si>
  <si>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</si>
  <si>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</si>
  <si>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</si>
  <si>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</si>
  <si>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</si>
  <si>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</si>
  <si>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</si>
  <si>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</si>
  <si>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</si>
  <si>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</si>
  <si>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</si>
  <si>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</si>
  <si>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</si>
  <si>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</si>
  <si>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</si>
  <si>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</si>
  <si>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</si>
  <si>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</si>
  <si>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</si>
  <si>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</si>
  <si>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</si>
  <si>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</si>
  <si>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</si>
  <si>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</si>
  <si>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</si>
  <si>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</si>
  <si>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</si>
  <si>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</si>
  <si>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</si>
  <si>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</si>
  <si>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</si>
  <si>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</si>
  <si>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</si>
  <si>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</si>
  <si>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</si>
  <si>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</si>
  <si>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</si>
  <si>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</si>
  <si>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</si>
  <si>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</si>
  <si>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</si>
  <si>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</si>
  <si>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</si>
  <si>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</si>
  <si>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</si>
  <si>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</si>
  <si>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</si>
  <si>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</si>
  <si>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</si>
  <si>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</si>
  <si>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</si>
  <si>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</si>
  <si>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</si>
  <si>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</si>
  <si>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</si>
  <si>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</si>
  <si>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</si>
  <si>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</si>
  <si>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</si>
  <si>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</si>
  <si>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</si>
  <si>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</si>
  <si>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</si>
  <si>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</si>
  <si>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</si>
  <si>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</si>
  <si>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</si>
  <si>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</si>
  <si>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</si>
  <si>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</si>
  <si>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</si>
  <si>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</si>
  <si>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</si>
  <si>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</si>
  <si>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</si>
  <si>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</si>
  <si>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</si>
  <si>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</si>
  <si>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</si>
  <si>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</si>
  <si>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</si>
  <si>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</si>
  <si>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</si>
  <si>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</si>
  <si>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</si>
  <si>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</si>
  <si>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</si>
  <si>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</si>
  <si>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</si>
  <si>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</si>
  <si>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</si>
  <si>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</si>
  <si>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</si>
  <si>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</si>
  <si>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</si>
  <si>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</si>
  <si>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</si>
  <si>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</si>
  <si>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</si>
  <si>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</si>
  <si>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</si>
  <si>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</si>
  <si>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</si>
  <si>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</si>
  <si>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</si>
  <si>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</si>
  <si>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</si>
  <si>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</si>
  <si>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</si>
  <si>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</si>
  <si>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</si>
  <si>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</si>
  <si>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</si>
  <si>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</si>
  <si>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</si>
  <si>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</si>
  <si>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</si>
  <si>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</si>
  <si>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</si>
  <si>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</si>
  <si>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</si>
  <si>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</si>
  <si>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</si>
  <si>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</si>
  <si>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</si>
  <si>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</si>
  <si>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</si>
  <si>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</si>
  <si>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</si>
  <si>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</si>
  <si>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</si>
  <si>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</si>
  <si>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</si>
  <si>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</si>
  <si>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</si>
  <si>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</si>
  <si>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</si>
  <si>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</si>
  <si>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</si>
  <si>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</si>
  <si>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</si>
  <si>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</si>
  <si>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</si>
  <si>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</si>
  <si>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</si>
  <si>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</si>
  <si>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</si>
  <si>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</si>
  <si>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</si>
  <si>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</si>
  <si>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</si>
  <si>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</si>
  <si>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</si>
  <si>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</si>
  <si>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</si>
  <si>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</si>
  <si>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</si>
  <si>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</si>
  <si>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</si>
  <si>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</si>
  <si>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</si>
  <si>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</si>
  <si>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</si>
  <si>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</si>
  <si>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</si>
  <si>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</si>
  <si>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</si>
  <si>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</si>
  <si>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</si>
  <si>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</si>
  <si>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</si>
  <si>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</si>
  <si>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</si>
  <si>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</si>
  <si>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</si>
  <si>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</si>
  <si>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</si>
  <si>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</si>
  <si>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</si>
  <si>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</si>
  <si>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</si>
  <si>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</si>
  <si>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</si>
  <si>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</si>
  <si>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</si>
  <si>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</si>
  <si>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</si>
  <si>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</si>
  <si>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</si>
  <si>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</si>
  <si>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</si>
  <si>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</si>
  <si>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</si>
  <si>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</si>
  <si>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</si>
  <si>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</si>
  <si>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</si>
  <si>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</si>
  <si>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</si>
  <si>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</si>
  <si>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</si>
  <si>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</si>
  <si>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</si>
  <si>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</si>
  <si>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</si>
  <si>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</si>
  <si>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</si>
  <si>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</si>
  <si>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</si>
  <si>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</si>
  <si>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</si>
  <si>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</si>
  <si>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</si>
  <si>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</si>
  <si>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</si>
  <si>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</si>
  <si>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</si>
  <si>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</si>
  <si>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</si>
  <si>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</si>
  <si>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</si>
  <si>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</si>
  <si>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</si>
  <si>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</si>
  <si>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</si>
  <si>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</si>
  <si>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</si>
  <si>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</si>
  <si>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</si>
  <si>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</si>
  <si>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</si>
  <si>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</si>
  <si>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</si>
  <si>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</si>
  <si>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</si>
  <si>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</si>
  <si>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</si>
  <si>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</si>
  <si>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</si>
  <si>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</si>
  <si>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</si>
  <si>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</si>
  <si>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</si>
  <si>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</si>
  <si>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</si>
  <si>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</si>
  <si>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</si>
  <si>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</si>
  <si>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</si>
  <si>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</si>
  <si>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</si>
  <si>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</si>
  <si>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</si>
  <si>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</si>
  <si>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</si>
  <si>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</si>
  <si>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</si>
  <si>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</si>
  <si>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</si>
  <si>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</si>
  <si>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</si>
  <si>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</si>
  <si>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</si>
  <si>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</si>
  <si>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</si>
  <si>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</si>
  <si>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</si>
  <si>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</si>
  <si>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</si>
  <si>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</si>
  <si>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</si>
  <si>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</si>
  <si>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</si>
  <si>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</si>
  <si>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</si>
  <si>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</si>
  <si>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</si>
  <si>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</si>
  <si>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</si>
  <si>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</si>
  <si>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</si>
  <si>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</si>
  <si>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</si>
  <si>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</si>
  <si>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</si>
  <si>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</si>
  <si>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</si>
  <si>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</si>
  <si>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</si>
  <si>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</si>
  <si>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</si>
  <si>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</si>
  <si>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</si>
  <si>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</si>
  <si>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</si>
  <si>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</si>
  <si>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</si>
  <si>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</si>
  <si>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</si>
  <si>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</si>
  <si>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</si>
  <si>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</si>
  <si>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</si>
  <si>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</si>
  <si>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</si>
  <si>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</si>
  <si>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</si>
  <si>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</si>
  <si>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</si>
  <si>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</si>
  <si>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</si>
  <si>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</si>
  <si>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</si>
  <si>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</si>
  <si>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</si>
  <si>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</si>
  <si>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</si>
  <si>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</si>
  <si>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</si>
  <si>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</si>
  <si>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</si>
  <si>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</si>
  <si>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</si>
  <si>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</si>
  <si>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</si>
  <si>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</si>
  <si>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</si>
  <si>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</si>
  <si>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</si>
  <si>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</si>
  <si>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</si>
  <si>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</si>
  <si>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</si>
  <si>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</si>
  <si>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</si>
  <si>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</si>
  <si>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</si>
  <si>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</si>
  <si>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</si>
  <si>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</si>
  <si>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</si>
  <si>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</si>
  <si>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</si>
  <si>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</si>
  <si>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</si>
  <si>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</si>
  <si>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</si>
  <si>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</si>
  <si>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</si>
  <si>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</si>
  <si>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</si>
  <si>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</si>
  <si>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</si>
  <si>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</si>
  <si>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</si>
  <si>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</si>
  <si>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</si>
  <si>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</si>
  <si>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</si>
  <si>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</si>
  <si>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</si>
  <si>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</si>
  <si>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</si>
  <si>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</si>
  <si>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</si>
  <si>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</si>
  <si>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</si>
  <si>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</si>
  <si>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</si>
  <si>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</si>
  <si>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</si>
  <si>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</si>
  <si>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</si>
  <si>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</si>
  <si>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</si>
  <si>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</si>
  <si>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</si>
  <si>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</si>
  <si>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</si>
  <si>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</si>
  <si>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</si>
  <si>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</si>
  <si>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</si>
  <si>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</si>
  <si>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</si>
  <si>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</si>
  <si>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</si>
  <si>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</si>
  <si>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</si>
  <si>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</si>
  <si>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</si>
  <si>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</si>
  <si>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</si>
  <si>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</si>
  <si>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</si>
  <si>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</si>
  <si>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</si>
  <si>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</si>
  <si>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</si>
  <si>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</si>
  <si>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</si>
  <si>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</si>
  <si>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</si>
  <si>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</si>
  <si>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</si>
  <si>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</si>
  <si>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</si>
  <si>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</si>
  <si>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</si>
  <si>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</si>
  <si>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</si>
  <si>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</si>
  <si>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</si>
  <si>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</si>
  <si>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</si>
  <si>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</si>
  <si>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</si>
  <si>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</si>
  <si>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</si>
  <si>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</si>
  <si>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</si>
  <si>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</si>
  <si>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</si>
  <si>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</si>
  <si>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</si>
  <si>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</si>
  <si>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</si>
  <si>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</si>
  <si>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</si>
  <si>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</si>
  <si>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</si>
  <si>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</si>
  <si>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</si>
  <si>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</si>
  <si>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</si>
  <si>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</si>
  <si>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</si>
  <si>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</si>
  <si>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</si>
  <si>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</si>
  <si>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</si>
  <si>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</si>
  <si>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</si>
  <si>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</si>
  <si>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</si>
  <si>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</si>
  <si>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</si>
  <si>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</si>
  <si>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</si>
  <si>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</si>
  <si>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</si>
  <si>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</si>
  <si>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</si>
  <si>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</si>
  <si>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</si>
  <si>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</si>
  <si>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</si>
  <si>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</si>
  <si>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</si>
  <si>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</si>
  <si>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</si>
  <si>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</si>
  <si>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</si>
  <si>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</si>
  <si>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</si>
  <si>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</si>
  <si>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</si>
  <si>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</si>
  <si>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</si>
  <si>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</si>
  <si>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</si>
  <si>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</si>
  <si>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</si>
  <si>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</si>
  <si>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</si>
  <si>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</si>
  <si>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</si>
  <si>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</si>
  <si>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</si>
  <si>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</si>
  <si>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</si>
  <si>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</si>
  <si>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</si>
  <si>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</si>
  <si>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</si>
  <si>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</si>
  <si>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</si>
  <si>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</si>
  <si>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</si>
  <si>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</si>
  <si>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</si>
  <si>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</si>
  <si>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</si>
  <si>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</si>
  <si>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</si>
  <si>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</si>
  <si>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</si>
  <si>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</si>
  <si>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</si>
  <si>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</si>
  <si>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</si>
  <si>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</si>
  <si>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</si>
  <si>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</si>
  <si>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</si>
  <si>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</si>
  <si>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</si>
  <si>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</si>
  <si>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</si>
  <si>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</si>
  <si>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</si>
  <si>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</si>
  <si>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</si>
  <si>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</si>
  <si>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</si>
  <si>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</si>
  <si>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</si>
  <si>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</si>
  <si>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</si>
  <si>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</si>
  <si>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</si>
  <si>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</si>
  <si>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</si>
  <si>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</si>
  <si>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</si>
  <si>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</si>
  <si>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</si>
  <si>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</si>
  <si>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</si>
  <si>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</si>
  <si>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</si>
  <si>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</si>
  <si>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</si>
  <si>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</si>
  <si>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</si>
  <si>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</si>
  <si>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</si>
  <si>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</si>
  <si>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</si>
  <si>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</si>
  <si>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</si>
  <si>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</si>
  <si>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</si>
  <si>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</si>
  <si>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</si>
  <si>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</si>
  <si>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</si>
  <si>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</si>
  <si>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</si>
  <si>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</si>
  <si>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</si>
  <si>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</si>
  <si>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</si>
  <si>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</si>
  <si>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</si>
  <si>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</si>
  <si>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</si>
  <si>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</si>
  <si>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</si>
  <si>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</si>
  <si>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</si>
  <si>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</si>
  <si>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</si>
  <si>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</si>
  <si>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</si>
  <si>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</si>
  <si>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</si>
  <si>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</si>
  <si>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</si>
  <si>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</si>
  <si>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</si>
  <si>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</si>
  <si>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</si>
  <si>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</si>
  <si>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</si>
  <si>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</si>
  <si>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</si>
  <si>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</si>
  <si>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</si>
  <si>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</si>
  <si>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</si>
  <si>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</si>
  <si>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</si>
  <si>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</si>
  <si>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</si>
  <si>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</si>
  <si>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</si>
  <si>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</si>
  <si>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</si>
  <si>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</si>
  <si>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</si>
  <si>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</si>
  <si>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</si>
  <si>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</si>
  <si>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</si>
  <si>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</si>
  <si>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</si>
  <si>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</si>
  <si>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</si>
  <si>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</si>
  <si>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</si>
  <si>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</si>
  <si>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</si>
  <si>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</si>
  <si>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</si>
  <si>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</si>
  <si>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</si>
  <si>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</si>
  <si>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</si>
  <si>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</si>
  <si>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</si>
  <si>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</si>
  <si>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</si>
  <si>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</si>
  <si>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</si>
  <si>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</si>
  <si>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</si>
  <si>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</si>
  <si>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</si>
  <si>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</si>
  <si>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</si>
  <si>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</si>
  <si>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</si>
  <si>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</si>
  <si>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</si>
  <si>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</si>
  <si>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</si>
  <si>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</si>
  <si>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</si>
  <si>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</si>
  <si>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</si>
  <si>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</si>
  <si>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</si>
  <si>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</si>
  <si>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</si>
  <si>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</si>
  <si>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</si>
  <si>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</si>
  <si>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</si>
  <si>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</si>
  <si>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</si>
  <si>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</si>
  <si>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</si>
  <si>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</si>
  <si>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</si>
  <si>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</si>
  <si>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</si>
  <si>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</si>
  <si>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</si>
  <si>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</si>
  <si>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</si>
  <si>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</si>
  <si>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</si>
  <si>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</si>
  <si>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</si>
  <si>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</si>
  <si>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</si>
  <si>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</si>
  <si>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</si>
  <si>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</si>
  <si>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</si>
  <si>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</si>
  <si>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</si>
  <si>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</si>
  <si>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</si>
  <si>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</si>
  <si>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</si>
  <si>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</si>
  <si>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</si>
  <si>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</si>
  <si>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</si>
  <si>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</si>
  <si>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</si>
  <si>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</si>
  <si>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</si>
  <si>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</si>
  <si>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</si>
  <si>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</si>
  <si>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</si>
  <si>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</si>
  <si>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</si>
  <si>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</si>
  <si>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</si>
  <si>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</si>
  <si>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</si>
  <si>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</si>
  <si>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</si>
  <si>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</si>
  <si>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</si>
  <si>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</si>
  <si>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</si>
  <si>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</si>
  <si>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</si>
  <si>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</si>
  <si>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</si>
  <si>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</si>
  <si>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</si>
  <si>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</si>
  <si>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</si>
  <si>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</si>
  <si>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</si>
  <si>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</si>
  <si>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</si>
  <si>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</si>
  <si>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</si>
  <si>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</si>
  <si>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</si>
  <si>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</si>
  <si>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</si>
  <si>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</si>
  <si>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</si>
  <si>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</si>
  <si>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</si>
  <si>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</si>
  <si>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</si>
  <si>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</si>
  <si>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</si>
  <si>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</si>
  <si>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</si>
  <si>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</si>
  <si>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</si>
  <si>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</si>
  <si>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</si>
  <si>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</si>
  <si>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</si>
  <si>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</si>
  <si>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</si>
  <si>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</si>
  <si>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</si>
  <si>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</si>
  <si>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</si>
  <si>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</si>
  <si>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</si>
  <si>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</si>
  <si>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</si>
  <si>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</si>
  <si>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</si>
  <si>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</si>
  <si>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</si>
  <si>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</si>
  <si>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</si>
  <si>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</si>
  <si>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</si>
  <si>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</si>
  <si>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</si>
  <si>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</si>
  <si>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</si>
  <si>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</si>
  <si>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</si>
  <si>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</si>
  <si>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</si>
  <si>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</si>
  <si>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</si>
  <si>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</si>
  <si>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</si>
  <si>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</si>
  <si>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</si>
  <si>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</si>
  <si>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</si>
  <si>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</si>
  <si>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</si>
  <si>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</si>
  <si>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</si>
  <si>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</si>
  <si>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</si>
  <si>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</si>
  <si>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</si>
  <si>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</si>
  <si>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</si>
  <si>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</si>
  <si>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</si>
  <si>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</si>
  <si>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</si>
  <si>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</si>
  <si>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</si>
  <si>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</si>
  <si>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</si>
  <si>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</si>
  <si>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</si>
  <si>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</si>
  <si>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</si>
  <si>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</si>
  <si>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</si>
  <si>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</si>
  <si>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</si>
  <si>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</si>
  <si>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</si>
  <si>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</si>
  <si>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</si>
  <si>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</si>
  <si>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</si>
  <si>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</si>
  <si>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</si>
  <si>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</si>
  <si>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</si>
  <si>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</si>
  <si>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</si>
  <si>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</si>
  <si>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</si>
  <si>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</si>
  <si>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</si>
  <si>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</si>
  <si>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</si>
  <si>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</si>
  <si>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</si>
  <si>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</si>
  <si>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</si>
  <si>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</si>
  <si>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</si>
  <si>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</si>
  <si>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</si>
  <si>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</si>
  <si>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</si>
  <si>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</si>
  <si>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</si>
  <si>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</si>
  <si>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</si>
  <si>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</si>
  <si>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</si>
  <si>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</si>
  <si>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</si>
  <si>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</si>
  <si>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</si>
  <si>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</si>
  <si>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</si>
  <si>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</si>
  <si>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</si>
  <si>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</si>
  <si>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</si>
  <si>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</si>
  <si>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</si>
  <si>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</si>
  <si>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</si>
  <si>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</si>
  <si>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</si>
  <si>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</si>
  <si>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</si>
  <si>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</si>
  <si>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</si>
  <si>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</si>
  <si>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</si>
  <si>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</si>
  <si>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</si>
  <si>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</si>
  <si>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</si>
  <si>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</si>
  <si>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</si>
  <si>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</si>
  <si>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</si>
  <si>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</si>
  <si>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</si>
  <si>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</si>
  <si>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</si>
  <si>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</si>
  <si>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</si>
  <si>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</si>
  <si>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</si>
  <si>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</si>
  <si>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</si>
  <si>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</si>
  <si>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</si>
  <si>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</si>
  <si>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</si>
  <si>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</si>
  <si>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</si>
  <si>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</si>
  <si>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</si>
  <si>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</si>
  <si>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</si>
  <si>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</si>
  <si>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</si>
  <si>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</si>
  <si>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</si>
  <si>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</si>
  <si>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</si>
  <si>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</si>
  <si>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</si>
  <si>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</si>
  <si>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</si>
  <si>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</si>
  <si>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</si>
  <si>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</si>
  <si>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</si>
  <si>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</si>
  <si>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</si>
  <si>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</si>
  <si>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</si>
  <si>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</si>
  <si>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</si>
  <si>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</si>
  <si>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</si>
  <si>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</si>
  <si>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</si>
  <si>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</si>
  <si>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</si>
  <si>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</si>
  <si>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</si>
  <si>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</si>
  <si>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</si>
  <si>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</si>
  <si>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</si>
  <si>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</si>
  <si>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</si>
  <si>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</si>
  <si>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</si>
  <si>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</si>
  <si>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</si>
  <si>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</si>
  <si>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</si>
  <si>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</si>
  <si>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</si>
  <si>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</si>
  <si>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</si>
  <si>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</si>
  <si>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</si>
  <si>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</si>
  <si>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</si>
  <si>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</si>
  <si>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</si>
  <si>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</si>
  <si>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</si>
  <si>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</si>
  <si>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</si>
  <si>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</si>
  <si>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</si>
  <si>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</si>
  <si>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</si>
  <si>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</si>
  <si>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</si>
  <si>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</si>
  <si>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</si>
  <si>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</si>
  <si>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</si>
  <si>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</si>
  <si>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</si>
  <si>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</si>
  <si>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</si>
  <si>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</si>
  <si>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</si>
  <si>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</si>
  <si>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</si>
  <si>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</si>
  <si>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</si>
  <si>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</si>
  <si>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</si>
  <si>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</si>
  <si>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</si>
  <si>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</si>
  <si>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</si>
  <si>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</si>
  <si>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</si>
  <si>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</si>
  <si>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</si>
  <si>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</si>
  <si>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</si>
  <si>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</si>
  <si>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</si>
  <si>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</si>
  <si>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</si>
  <si>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</si>
  <si>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</si>
  <si>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</si>
  <si>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</si>
  <si>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</si>
  <si>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</si>
  <si>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</si>
  <si>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</si>
  <si>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</si>
  <si>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</si>
  <si>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</si>
  <si>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</si>
  <si>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</si>
  <si>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</si>
  <si>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</si>
  <si>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</si>
  <si>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</si>
  <si>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</si>
  <si>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</si>
  <si>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</si>
  <si>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</si>
  <si>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</si>
  <si>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</si>
  <si>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</si>
  <si>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</si>
  <si>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</si>
  <si>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</si>
  <si>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</si>
  <si>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</si>
  <si>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</si>
  <si>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</si>
  <si>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</si>
  <si>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</si>
  <si>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</si>
  <si>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</si>
  <si>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</si>
  <si>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</si>
  <si>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</si>
  <si>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</si>
  <si>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</si>
  <si>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</si>
  <si>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</si>
  <si>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</si>
  <si>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</si>
  <si>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</si>
  <si>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</si>
  <si>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</si>
  <si>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</si>
  <si>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</si>
  <si>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</si>
  <si>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</si>
  <si>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</si>
  <si>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</si>
  <si>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</si>
  <si>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</si>
  <si>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</si>
  <si>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</si>
  <si>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</si>
  <si>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</si>
  <si>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</si>
  <si>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</si>
  <si>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</si>
  <si>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</si>
  <si>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</si>
  <si>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</si>
  <si>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</si>
  <si>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</si>
  <si>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</si>
  <si>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</si>
  <si>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</si>
  <si>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</si>
  <si>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</si>
  <si>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</si>
  <si>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</si>
  <si>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</si>
  <si>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</si>
  <si>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</si>
  <si>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</si>
  <si>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</si>
  <si>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</si>
  <si>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</si>
  <si>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</si>
  <si>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</si>
  <si>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</si>
  <si>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</si>
  <si>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</si>
  <si>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</si>
  <si>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</si>
  <si>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</si>
  <si>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</si>
  <si>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</si>
  <si>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</si>
  <si>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</si>
  <si>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</si>
  <si>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</si>
  <si>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</si>
  <si>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</si>
  <si>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</si>
  <si>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</si>
  <si>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</si>
  <si>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</si>
  <si>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</si>
  <si>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</si>
  <si>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</si>
  <si>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</si>
  <si>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</si>
  <si>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</si>
  <si>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</si>
  <si>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</si>
  <si>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</si>
  <si>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</si>
  <si>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</si>
  <si>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</si>
  <si>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</si>
  <si>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</si>
  <si>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</si>
  <si>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</si>
  <si>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</si>
  <si>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</si>
  <si>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</si>
  <si>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</si>
  <si>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</si>
  <si>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</si>
  <si>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</si>
  <si>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</si>
  <si>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</si>
  <si>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</si>
  <si>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</si>
  <si>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</si>
  <si>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</si>
  <si>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</si>
  <si>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</si>
  <si>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</si>
  <si>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</si>
  <si>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</si>
  <si>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</si>
  <si>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</si>
  <si>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</si>
  <si>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</si>
  <si>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</si>
  <si>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</si>
  <si>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</si>
  <si>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</si>
  <si>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</si>
  <si>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</si>
  <si>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</si>
  <si>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</si>
  <si>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</si>
  <si>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</si>
  <si>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</si>
  <si>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</si>
  <si>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</si>
  <si>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</si>
  <si>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</si>
  <si>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</si>
  <si>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</si>
  <si>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</si>
  <si>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</si>
  <si>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</si>
  <si>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</si>
  <si>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</si>
  <si>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</si>
  <si>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</si>
  <si>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</si>
  <si>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</si>
  <si>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</si>
  <si>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</si>
  <si>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</si>
  <si>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</si>
  <si>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</si>
  <si>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</si>
  <si>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</si>
  <si>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</si>
  <si>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</si>
  <si>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</si>
  <si>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</si>
  <si>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</si>
  <si>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</si>
  <si>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</si>
  <si>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</si>
  <si>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</si>
  <si>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</si>
  <si>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</si>
  <si>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</si>
  <si>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</si>
  <si>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</si>
  <si>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</si>
  <si>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</si>
  <si>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</si>
  <si>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</si>
  <si>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</si>
  <si>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</si>
  <si>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</si>
  <si>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</si>
  <si>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</si>
  <si>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</si>
  <si>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</si>
  <si>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</si>
  <si>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</si>
  <si>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</si>
  <si>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</si>
  <si>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</si>
  <si>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</si>
  <si>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</si>
  <si>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</si>
  <si>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</si>
  <si>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</si>
  <si>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</si>
  <si>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</si>
  <si>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</si>
  <si>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</si>
  <si>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</si>
  <si>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</si>
  <si>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</si>
  <si>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</si>
  <si>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</si>
  <si>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</si>
  <si>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</si>
  <si>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</si>
  <si>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</si>
  <si>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</si>
  <si>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</si>
  <si>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</si>
  <si>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</si>
  <si>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</si>
  <si>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</si>
  <si>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</si>
  <si>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</si>
  <si>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</si>
  <si>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</si>
  <si>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</si>
  <si>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</si>
  <si>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</si>
  <si>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</si>
  <si>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</si>
  <si>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</si>
  <si>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</si>
  <si>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</si>
  <si>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</si>
  <si>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</si>
  <si>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</si>
  <si>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</si>
  <si>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</si>
  <si>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</si>
  <si>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</si>
  <si>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</si>
  <si>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</si>
  <si>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</si>
  <si>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</si>
  <si>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</si>
  <si>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</si>
  <si>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</si>
  <si>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</si>
  <si>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</si>
  <si>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</si>
  <si>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</si>
  <si>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</si>
  <si>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</si>
  <si>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</si>
  <si>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</si>
  <si>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</si>
  <si>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</si>
  <si>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</si>
  <si>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</si>
  <si>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</si>
  <si>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</si>
  <si>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</si>
  <si>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</si>
  <si>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</si>
  <si>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</si>
  <si>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</si>
  <si>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</si>
  <si>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</si>
  <si>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</si>
  <si>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</si>
  <si>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</si>
  <si>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</si>
  <si>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</si>
  <si>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</si>
  <si>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</si>
  <si>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</si>
  <si>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</si>
  <si>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</si>
  <si>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</si>
  <si>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</si>
  <si>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</si>
  <si>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</si>
  <si>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</si>
  <si>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</si>
  <si>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</si>
  <si>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</si>
  <si>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</si>
  <si>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</si>
  <si>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</si>
  <si>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</si>
  <si>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</si>
  <si>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</si>
  <si>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</si>
  <si>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</si>
  <si>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</si>
  <si>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</si>
  <si>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</si>
  <si>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</si>
  <si>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</si>
  <si>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</si>
  <si>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</si>
  <si>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</si>
  <si>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</si>
  <si>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</si>
  <si>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</si>
  <si>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</si>
  <si>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</si>
  <si>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</si>
  <si>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</si>
  <si>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</si>
  <si>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</si>
  <si>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</si>
  <si>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</si>
  <si>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</si>
  <si>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</si>
  <si>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</si>
  <si>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</si>
  <si>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</si>
  <si>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</si>
  <si>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</si>
  <si>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</si>
  <si>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</si>
  <si>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</si>
  <si>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</si>
  <si>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</si>
  <si>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</si>
  <si>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</si>
  <si>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</si>
  <si>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</si>
  <si>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</si>
  <si>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</si>
  <si>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</si>
  <si>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</si>
  <si>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</si>
  <si>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</si>
  <si>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</si>
  <si>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</si>
  <si>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</si>
  <si>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</si>
  <si>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</si>
  <si>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</si>
  <si>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</si>
  <si>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</si>
  <si>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</si>
  <si>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</si>
  <si>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</si>
  <si>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</si>
  <si>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</si>
  <si>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</si>
  <si>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</si>
  <si>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</si>
  <si>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</si>
  <si>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</si>
  <si>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</si>
  <si>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</si>
  <si>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</si>
  <si>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</si>
  <si>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</si>
  <si>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</si>
  <si>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</si>
  <si>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</si>
  <si>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</si>
  <si>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</si>
  <si>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</si>
  <si>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</si>
  <si>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</si>
  <si>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</si>
  <si>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</si>
  <si>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</si>
  <si>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</si>
  <si>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</si>
  <si>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</si>
  <si>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</si>
  <si>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</si>
  <si>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</si>
  <si>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</si>
  <si>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</si>
  <si>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</si>
  <si>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</si>
  <si>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</si>
  <si>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</si>
  <si>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</si>
  <si>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</si>
  <si>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</si>
  <si>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</si>
  <si>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</si>
  <si>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</si>
  <si>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</si>
  <si>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</si>
  <si>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</si>
  <si>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</si>
  <si>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</si>
  <si>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</si>
  <si>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</si>
  <si>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</si>
  <si>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</si>
  <si>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</si>
  <si>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</si>
  <si>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</si>
  <si>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</si>
  <si>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</si>
  <si>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</si>
  <si>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</si>
  <si>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</si>
  <si>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</si>
  <si>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</si>
  <si>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</si>
  <si>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</si>
  <si>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</si>
  <si>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</si>
  <si>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</si>
  <si>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</si>
  <si>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</si>
  <si>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</si>
  <si>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</si>
  <si>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</si>
  <si>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</si>
  <si>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</si>
  <si>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</si>
  <si>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</si>
  <si>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</si>
  <si>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</si>
  <si>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</si>
  <si>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</si>
  <si>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</si>
  <si>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</si>
  <si>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</si>
  <si>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</si>
  <si>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</si>
  <si>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</si>
  <si>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</si>
  <si>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</si>
  <si>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</si>
  <si>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</si>
  <si>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</si>
  <si>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</si>
  <si>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</si>
  <si>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</si>
  <si>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</si>
  <si>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</si>
  <si>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</si>
  <si>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</si>
  <si>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</si>
  <si>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</si>
  <si>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</si>
  <si>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</si>
  <si>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</si>
  <si>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</si>
  <si>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</si>
  <si>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</si>
  <si>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</si>
  <si>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</si>
  <si>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</si>
  <si>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</si>
  <si>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</si>
  <si>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</si>
  <si>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</si>
  <si>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</si>
  <si>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</si>
  <si>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</si>
  <si>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</si>
  <si>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</si>
  <si>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</si>
  <si>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</si>
  <si>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</si>
  <si>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</si>
  <si>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</si>
  <si>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</si>
  <si>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</si>
  <si>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</si>
  <si>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</si>
  <si>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</si>
  <si>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</si>
  <si>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</si>
  <si>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</si>
  <si>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</si>
  <si>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</si>
  <si>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</si>
  <si>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</si>
  <si>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</si>
  <si>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</si>
  <si>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</si>
  <si>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</si>
  <si>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</si>
  <si>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</si>
  <si>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</si>
  <si>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</si>
  <si>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</si>
  <si>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</si>
  <si>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</si>
  <si>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</si>
  <si>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</si>
  <si>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</si>
  <si>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</si>
  <si>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</si>
  <si>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</si>
  <si>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</si>
  <si>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</si>
  <si>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</si>
  <si>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</si>
  <si>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</si>
  <si>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</si>
  <si>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</si>
  <si>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</si>
  <si>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</si>
  <si>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</si>
  <si>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</si>
  <si>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</si>
  <si>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</si>
  <si>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</si>
  <si>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</si>
  <si>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</si>
  <si>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</si>
  <si>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</si>
  <si>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</si>
  <si>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</si>
  <si>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</si>
  <si>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</si>
  <si>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</si>
  <si>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</si>
  <si>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</si>
  <si>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</si>
  <si>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</si>
  <si>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</si>
  <si>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</si>
  <si>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</si>
  <si>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</si>
  <si>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</si>
  <si>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</si>
  <si>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</si>
  <si>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</si>
  <si>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</si>
  <si>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</si>
  <si>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</si>
  <si>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</si>
  <si>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</si>
  <si>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</si>
  <si>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</si>
  <si>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</si>
  <si>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</si>
  <si>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</si>
  <si>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</si>
  <si>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</si>
  <si>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</si>
  <si>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</si>
  <si>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</si>
  <si>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</si>
  <si>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</si>
  <si>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</si>
  <si>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</si>
  <si>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</si>
  <si>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</si>
  <si>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</si>
  <si>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</si>
  <si>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</si>
  <si>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</si>
  <si>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</si>
  <si>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</si>
  <si>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</si>
  <si>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</si>
  <si>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</si>
  <si>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</si>
  <si>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</si>
  <si>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</si>
  <si>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</si>
  <si>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</si>
  <si>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</si>
  <si>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</si>
  <si>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</si>
  <si>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</si>
  <si>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</si>
  <si>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</si>
  <si>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</si>
  <si>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</si>
  <si>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</si>
  <si>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</si>
  <si>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</si>
  <si>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</si>
  <si>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</si>
  <si>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</si>
  <si>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</si>
  <si>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</si>
  <si>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</si>
  <si>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</si>
  <si>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</si>
  <si>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</si>
  <si>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</si>
  <si>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</si>
  <si>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</si>
  <si>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</si>
  <si>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</si>
  <si>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</si>
  <si>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</si>
  <si>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</si>
  <si>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</si>
  <si>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</si>
  <si>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</si>
  <si>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</si>
  <si>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</si>
  <si>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</si>
  <si>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</si>
  <si>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</si>
  <si>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</si>
  <si>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</si>
  <si>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</si>
  <si>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</si>
  <si>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</si>
  <si>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</si>
  <si>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</si>
  <si>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</si>
  <si>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</si>
  <si>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</si>
  <si>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</si>
  <si>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</si>
  <si>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</si>
  <si>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</si>
  <si>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</si>
  <si>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</si>
  <si>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</si>
  <si>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</si>
  <si>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</si>
  <si>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</si>
  <si>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</si>
  <si>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</si>
  <si>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</si>
  <si>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</si>
  <si>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</si>
  <si>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</si>
  <si>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</si>
  <si>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</si>
  <si>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</si>
  <si>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</si>
  <si>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</si>
  <si>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</si>
  <si>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</si>
  <si>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</si>
  <si>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</si>
  <si>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</si>
  <si>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</si>
  <si>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</si>
  <si>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</si>
  <si>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</si>
  <si>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</si>
  <si>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</si>
  <si>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</si>
  <si>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</si>
  <si>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</si>
  <si>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</si>
  <si>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</si>
  <si>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</si>
  <si>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</si>
  <si>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</si>
  <si>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</si>
  <si>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</si>
  <si>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</si>
  <si>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</si>
  <si>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</si>
  <si>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</si>
  <si>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</si>
  <si>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</si>
  <si>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</si>
  <si>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</si>
  <si>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</si>
  <si>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</si>
  <si>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</si>
  <si>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</si>
  <si>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</si>
  <si>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</si>
  <si>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</si>
  <si>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</si>
  <si>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</si>
  <si>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</si>
  <si>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</si>
  <si>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</si>
  <si>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</si>
  <si>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</si>
  <si>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</si>
  <si>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</si>
  <si>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</si>
  <si>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</si>
  <si>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</si>
  <si>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</si>
  <si>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</si>
  <si>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</si>
  <si>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</si>
  <si>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</si>
  <si>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</si>
  <si>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</si>
  <si>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</si>
  <si>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</si>
  <si>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</si>
  <si>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</si>
  <si>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</si>
  <si>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</si>
  <si>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</si>
  <si>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</si>
  <si>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</si>
  <si>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</si>
  <si>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</si>
  <si>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</si>
  <si>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</si>
  <si>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</si>
  <si>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</si>
  <si>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</si>
  <si>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</si>
  <si>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</si>
  <si>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</si>
  <si>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</si>
  <si>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</si>
  <si>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</si>
  <si>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</si>
  <si>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</si>
  <si>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</si>
  <si>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</si>
  <si>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</si>
  <si>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</si>
  <si>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</si>
  <si>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</si>
  <si>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</si>
  <si>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</si>
  <si>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</si>
  <si>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</si>
  <si>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</si>
  <si>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</si>
  <si>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</si>
  <si>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</si>
  <si>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</si>
  <si>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</si>
  <si>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</si>
  <si>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</si>
  <si>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</si>
  <si>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</si>
  <si>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</si>
  <si>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</si>
  <si>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</si>
  <si>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</si>
  <si>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</si>
  <si>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</si>
  <si>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</si>
  <si>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</si>
  <si>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</si>
  <si>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</si>
  <si>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</si>
  <si>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</si>
  <si>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</si>
  <si>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</si>
  <si>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</si>
  <si>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</si>
  <si>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</si>
  <si>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</si>
  <si>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</si>
  <si>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</si>
  <si>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</si>
  <si>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</si>
  <si>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</si>
  <si>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</si>
  <si>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</si>
  <si>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</si>
  <si>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</si>
  <si>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</si>
  <si>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</si>
  <si>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</si>
  <si>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</si>
  <si>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</si>
  <si>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</si>
  <si>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</si>
  <si>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</si>
  <si>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</si>
  <si>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</si>
  <si>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</si>
  <si>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</si>
  <si>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</si>
  <si>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</si>
  <si>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</si>
  <si>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</si>
  <si>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</si>
  <si>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</si>
  <si>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</si>
  <si>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</si>
  <si>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</si>
  <si>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</si>
  <si>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</si>
  <si>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</si>
  <si>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</si>
  <si>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</si>
  <si>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</si>
  <si>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</si>
  <si>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</si>
  <si>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</si>
  <si>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</si>
  <si>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</si>
  <si>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</si>
  <si>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</si>
  <si>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</si>
  <si>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</si>
  <si>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</si>
  <si>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</si>
  <si>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</si>
  <si>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</si>
  <si>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</si>
  <si>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</si>
  <si>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</si>
  <si>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</si>
  <si>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</si>
  <si>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</si>
  <si>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</si>
  <si>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</si>
  <si>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</si>
  <si>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</si>
  <si>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</si>
  <si>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</si>
  <si>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</si>
  <si>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</si>
  <si>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</si>
  <si>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</si>
  <si>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</si>
  <si>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</si>
  <si>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</si>
  <si>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</si>
  <si>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</si>
  <si>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</si>
  <si>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</si>
  <si>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</si>
  <si>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</si>
  <si>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</si>
  <si>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</si>
  <si>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</si>
  <si>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</si>
  <si>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</si>
  <si>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</si>
  <si>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</si>
  <si>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</si>
  <si>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</si>
  <si>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</si>
  <si>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</si>
  <si>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</si>
  <si>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</si>
  <si>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</si>
  <si>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</si>
  <si>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</si>
  <si>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</si>
  <si>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</si>
  <si>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</si>
  <si>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</si>
  <si>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</si>
  <si>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</si>
  <si>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</si>
  <si>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</si>
  <si>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</si>
  <si>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</si>
  <si>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</si>
  <si>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</si>
  <si>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</si>
  <si>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</si>
  <si>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</si>
  <si>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</si>
  <si>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</si>
  <si>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</si>
  <si>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</si>
  <si>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</si>
  <si>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</si>
  <si>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</si>
  <si>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</si>
  <si>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</si>
  <si>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</si>
  <si>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</si>
  <si>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</si>
  <si>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</si>
  <si>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</si>
  <si>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</si>
  <si>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</si>
  <si>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</si>
  <si>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</si>
  <si>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</si>
  <si>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</si>
  <si>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</si>
  <si>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</si>
  <si>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</si>
  <si>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</si>
  <si>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</si>
  <si>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</si>
  <si>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</si>
  <si>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</si>
  <si>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</si>
  <si>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</si>
  <si>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</si>
  <si>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</si>
  <si>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</si>
  <si>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</si>
  <si>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</si>
  <si>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</si>
  <si>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</si>
  <si>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</si>
  <si>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</si>
  <si>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</si>
  <si>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</si>
  <si>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</si>
  <si>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</si>
  <si>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</si>
  <si>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</si>
  <si>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</si>
  <si>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</si>
  <si>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</si>
  <si>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</si>
  <si>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</si>
  <si>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</si>
  <si>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</si>
  <si>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</si>
  <si>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</si>
  <si>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</si>
  <si>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</si>
  <si>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</si>
  <si>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</si>
  <si>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</si>
  <si>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</si>
  <si>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</si>
  <si>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</si>
  <si>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</si>
  <si>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</si>
  <si>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</si>
  <si>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</si>
  <si>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</si>
  <si>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</si>
  <si>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</si>
  <si>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</si>
  <si>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</si>
  <si>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</si>
  <si>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</si>
  <si>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</si>
  <si>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</si>
  <si>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</si>
  <si>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</si>
  <si>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</si>
  <si>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</si>
  <si>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</si>
  <si>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</si>
  <si>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</si>
  <si>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</si>
  <si>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</si>
  <si>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</si>
  <si>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</si>
  <si>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</si>
  <si>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</si>
  <si>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</si>
  <si>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</si>
  <si>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</si>
  <si>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</si>
  <si>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</si>
  <si>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</si>
  <si>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</si>
  <si>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</si>
  <si>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</si>
  <si>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</si>
  <si>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</si>
  <si>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</si>
  <si>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</si>
  <si>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</si>
  <si>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</si>
  <si>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</si>
  <si>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</si>
  <si>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</si>
  <si>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</si>
  <si>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</si>
  <si>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</si>
  <si>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</si>
  <si>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</si>
  <si>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</si>
  <si>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</si>
  <si>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</si>
  <si>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</si>
  <si>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</si>
  <si>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</si>
  <si>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</si>
  <si>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</si>
  <si>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</si>
  <si>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</si>
  <si>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</si>
  <si>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</si>
  <si>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</si>
  <si>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</si>
  <si>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</si>
  <si>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</si>
  <si>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</si>
  <si>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</si>
  <si>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</si>
  <si>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</si>
  <si>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</si>
  <si>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</si>
  <si>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</si>
  <si>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</si>
  <si>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</si>
  <si>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</si>
  <si>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</si>
  <si>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</si>
  <si>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</si>
  <si>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</si>
  <si>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</si>
  <si>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</si>
  <si>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</si>
  <si>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</si>
  <si>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</si>
  <si>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</si>
  <si>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</si>
  <si>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</si>
  <si>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</si>
  <si>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</si>
  <si>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</si>
  <si>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</si>
  <si>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</si>
  <si>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</si>
  <si>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</si>
  <si>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</si>
  <si>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</si>
  <si>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</si>
  <si>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</si>
  <si>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</si>
  <si>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</si>
  <si>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</si>
  <si>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</si>
  <si>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</si>
  <si>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</si>
  <si>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</si>
  <si>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</si>
  <si>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</si>
  <si>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</si>
  <si>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</si>
  <si>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</si>
  <si>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</si>
  <si>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</si>
  <si>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</si>
  <si>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</si>
  <si>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</si>
  <si>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</si>
  <si>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</si>
  <si>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</si>
  <si>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</si>
  <si>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</si>
  <si>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</si>
  <si>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</si>
  <si>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</si>
  <si>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</si>
  <si>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</si>
  <si>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</si>
  <si>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</si>
  <si>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</si>
  <si>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</si>
  <si>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</si>
  <si>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</si>
  <si>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</si>
  <si>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</si>
  <si>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</si>
  <si>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</si>
  <si>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</si>
  <si>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</si>
  <si>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</si>
  <si>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</si>
  <si>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</si>
  <si>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</si>
  <si>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</si>
  <si>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</si>
  <si>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</si>
  <si>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</si>
  <si>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</si>
  <si>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</si>
  <si>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</si>
  <si>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</si>
  <si>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</si>
  <si>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</si>
  <si>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</si>
  <si>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</si>
  <si>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</si>
  <si>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</si>
  <si>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</si>
  <si>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</si>
  <si>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</si>
  <si>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</si>
  <si>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</si>
  <si>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</si>
  <si>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</si>
  <si>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</si>
  <si>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</si>
  <si>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</si>
  <si>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</si>
  <si>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</si>
  <si>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</si>
  <si>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</si>
  <si>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</si>
  <si>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</si>
  <si>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</si>
  <si>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</si>
  <si>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</si>
  <si>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</si>
  <si>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</si>
  <si>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</si>
  <si>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</si>
  <si>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</si>
  <si>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</si>
  <si>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</si>
  <si>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</si>
  <si>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</si>
  <si>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</si>
  <si>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</si>
  <si>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</si>
  <si>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</si>
  <si>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</si>
  <si>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</si>
  <si>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</si>
  <si>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</si>
  <si>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</si>
  <si>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</si>
  <si>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</si>
  <si>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</si>
  <si>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</si>
  <si>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</si>
  <si>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</si>
  <si>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</si>
  <si>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</si>
  <si>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</si>
  <si>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</si>
  <si>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</si>
  <si>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</si>
  <si>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</si>
  <si>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</si>
  <si>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</si>
  <si>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</si>
  <si>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</si>
  <si>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</si>
  <si>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</si>
  <si>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</si>
  <si>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</si>
  <si>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</si>
  <si>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</si>
  <si>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</si>
  <si>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</si>
  <si>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</si>
  <si>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</si>
  <si>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</si>
  <si>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</si>
  <si>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</si>
  <si>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</si>
  <si>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</si>
  <si>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</si>
  <si>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</si>
  <si>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</si>
  <si>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</si>
  <si>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</si>
  <si>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</si>
  <si>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</si>
  <si>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</si>
  <si>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</si>
  <si>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</si>
  <si>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</si>
  <si>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</si>
  <si>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</si>
  <si>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</si>
  <si>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</si>
  <si>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</si>
  <si>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</si>
  <si>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</si>
  <si>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</si>
  <si>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</si>
  <si>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</si>
  <si>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</si>
  <si>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</si>
  <si>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</si>
  <si>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</si>
  <si>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</si>
  <si>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</si>
  <si>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</si>
  <si>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</si>
  <si>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</si>
  <si>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</si>
  <si>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</si>
  <si>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</si>
  <si>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</si>
  <si>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</si>
  <si>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</si>
  <si>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</si>
  <si>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</si>
  <si>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</si>
  <si>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</si>
  <si>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</si>
  <si>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</si>
  <si>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</si>
  <si>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</si>
  <si>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</si>
  <si>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</si>
  <si>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</si>
  <si>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</si>
  <si>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</si>
  <si>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</si>
  <si>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</si>
  <si>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</si>
  <si>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</si>
  <si>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</si>
  <si>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</si>
  <si>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</si>
  <si>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</si>
  <si>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</si>
  <si>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</si>
  <si>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</si>
  <si>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</si>
  <si>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</si>
  <si>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</si>
  <si>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</si>
  <si>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</si>
  <si>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</si>
  <si>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</si>
  <si>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</si>
  <si>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</si>
  <si>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</si>
  <si>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</si>
  <si>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</si>
  <si>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</si>
  <si>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</si>
  <si>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</si>
  <si>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</si>
  <si>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</si>
  <si>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</si>
  <si>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</si>
  <si>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</si>
  <si>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</si>
  <si>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</si>
  <si>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</si>
  <si>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</si>
  <si>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</si>
  <si>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</si>
  <si>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</si>
  <si>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</si>
  <si>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</si>
  <si>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</si>
  <si>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</si>
  <si>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</si>
  <si>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</si>
  <si>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</si>
  <si>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</si>
  <si>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</si>
  <si>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</si>
  <si>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</si>
  <si>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</si>
  <si>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</si>
  <si>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</si>
  <si>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</si>
  <si>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</si>
  <si>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</si>
  <si>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</si>
  <si>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</si>
  <si>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</si>
  <si>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</si>
  <si>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</si>
  <si>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</si>
  <si>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</si>
  <si>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</si>
  <si>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</si>
  <si>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</si>
  <si>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</si>
  <si>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</si>
  <si>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</si>
  <si>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</si>
  <si>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</si>
  <si>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</si>
  <si>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</si>
  <si>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</si>
  <si>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</si>
  <si>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</si>
  <si>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</si>
  <si>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</si>
  <si>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</si>
  <si>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</si>
  <si>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</si>
  <si>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</si>
  <si>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</si>
  <si>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</si>
  <si>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</si>
  <si>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</si>
  <si>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</si>
  <si>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</si>
  <si>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</si>
  <si>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</si>
  <si>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</si>
  <si>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</si>
  <si>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</si>
  <si>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</si>
  <si>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</si>
  <si>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</si>
  <si>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</si>
  <si>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</si>
  <si>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</si>
  <si>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</si>
  <si>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</si>
  <si>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</si>
  <si>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</si>
  <si>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</si>
  <si>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</si>
  <si>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</si>
  <si>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</si>
  <si>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</si>
  <si>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</si>
  <si>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</si>
  <si>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</si>
  <si>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</si>
  <si>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</si>
  <si>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</si>
  <si>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</si>
  <si>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</si>
  <si>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</si>
  <si>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</si>
  <si>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</si>
  <si>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</si>
  <si>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</si>
  <si>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</si>
  <si>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</si>
  <si>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</si>
  <si>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</si>
  <si>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</si>
  <si>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</si>
  <si>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</si>
  <si>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</si>
  <si>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</si>
  <si>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</si>
  <si>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</si>
  <si>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</si>
  <si>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</si>
  <si>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</si>
  <si>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</si>
  <si>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</si>
  <si>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</si>
  <si>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</si>
  <si>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</si>
  <si>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</si>
  <si>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</si>
  <si>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</si>
  <si>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</si>
  <si>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</si>
  <si>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</si>
  <si>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</si>
  <si>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</si>
  <si>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</si>
  <si>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</si>
  <si>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</si>
  <si>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</si>
  <si>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</si>
  <si>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</si>
  <si>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</si>
  <si>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</si>
  <si>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</si>
  <si>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</si>
  <si>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</si>
  <si>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</si>
  <si>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</si>
  <si>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</si>
  <si>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</si>
  <si>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</si>
  <si>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</si>
  <si>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</si>
  <si>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</si>
  <si>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</si>
  <si>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</si>
  <si>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</si>
  <si>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</si>
  <si>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</si>
  <si>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</si>
  <si>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</si>
  <si>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</si>
  <si>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</si>
  <si>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</si>
  <si>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</si>
  <si>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</si>
  <si>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</si>
  <si>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</si>
  <si>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</si>
  <si>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</si>
  <si>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</si>
  <si>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</si>
  <si>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</si>
  <si>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</si>
  <si>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</si>
  <si>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</si>
  <si>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</si>
  <si>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</si>
  <si>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</si>
  <si>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</si>
  <si>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</si>
  <si>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</si>
  <si>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</si>
  <si>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</si>
  <si>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</si>
  <si>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</si>
  <si>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</si>
  <si>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</si>
  <si>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</si>
  <si>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</si>
  <si>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</si>
  <si>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</si>
  <si>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</si>
  <si>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</si>
  <si>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</si>
  <si>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</si>
  <si>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</si>
  <si>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</si>
  <si>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</si>
  <si>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</si>
  <si>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</si>
  <si>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</si>
  <si>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</si>
  <si>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</si>
  <si>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</si>
  <si>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</si>
  <si>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</si>
  <si>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</si>
  <si>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</si>
  <si>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</si>
  <si>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</si>
  <si>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</si>
  <si>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</si>
  <si>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</si>
  <si>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</si>
  <si>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</si>
  <si>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</si>
  <si>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</si>
  <si>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</si>
  <si>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</si>
  <si>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</si>
  <si>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</si>
  <si>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</si>
  <si>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</si>
  <si>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</si>
  <si>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</si>
  <si>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</si>
  <si>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</si>
  <si>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</si>
  <si>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</si>
  <si>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</si>
  <si>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</si>
  <si>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</si>
  <si>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</si>
  <si>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</si>
  <si>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</si>
  <si>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</si>
  <si>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</si>
  <si>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</si>
  <si>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</si>
  <si>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</si>
  <si>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</si>
  <si>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</si>
  <si>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</si>
  <si>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</si>
  <si>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</si>
  <si>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</si>
  <si>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</si>
  <si>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</si>
  <si>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</si>
  <si>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</si>
  <si>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</si>
  <si>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</si>
  <si>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</si>
  <si>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</si>
  <si>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</si>
  <si>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</si>
  <si>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</si>
  <si>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</si>
  <si>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</si>
  <si>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</si>
  <si>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</si>
  <si>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</si>
  <si>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</si>
  <si>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</si>
  <si>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</si>
  <si>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</si>
  <si>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</si>
  <si>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</si>
  <si>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</si>
  <si>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</si>
  <si>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</si>
  <si>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</si>
  <si>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</si>
  <si>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</si>
  <si>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</si>
  <si>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</si>
  <si>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</si>
  <si>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</si>
  <si>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</si>
  <si>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</si>
  <si>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</si>
  <si>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</si>
  <si>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</si>
  <si>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</si>
  <si>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</si>
  <si>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</si>
  <si>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</si>
  <si>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</si>
  <si>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</si>
  <si>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</si>
  <si>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</si>
  <si>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</si>
  <si>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</si>
  <si>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</si>
  <si>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</si>
  <si>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</si>
  <si>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</si>
  <si>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</si>
  <si>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</si>
  <si>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</si>
  <si>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</si>
  <si>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</si>
  <si>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</si>
  <si>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</si>
  <si>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</si>
  <si>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</si>
  <si>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</si>
  <si>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</si>
  <si>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</si>
  <si>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</si>
  <si>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</si>
  <si>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</si>
  <si>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</si>
  <si>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</si>
  <si>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</si>
  <si>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</si>
  <si>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</si>
  <si>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</si>
  <si>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</si>
  <si>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</si>
  <si>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</si>
  <si>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</si>
  <si>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</si>
  <si>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</si>
  <si>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</si>
  <si>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</si>
  <si>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</si>
  <si>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</si>
  <si>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</si>
  <si>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</si>
  <si>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</si>
  <si>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</si>
  <si>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</si>
  <si>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</si>
  <si>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</si>
  <si>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</si>
  <si>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</si>
  <si>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</si>
  <si>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</si>
  <si>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</si>
  <si>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</si>
  <si>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</si>
  <si>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</si>
  <si>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</si>
  <si>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</si>
  <si>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</si>
  <si>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</si>
  <si>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</si>
  <si>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</si>
  <si>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</si>
  <si>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</si>
  <si>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</si>
  <si>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</si>
  <si>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</si>
  <si>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</si>
  <si>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</si>
  <si>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</si>
  <si>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</si>
  <si>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</si>
  <si>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</si>
  <si>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</si>
  <si>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</si>
  <si>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</si>
  <si>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</si>
  <si>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</si>
  <si>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</si>
  <si>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</si>
  <si>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</si>
  <si>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</si>
  <si>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</si>
  <si>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</si>
  <si>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</si>
  <si>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</si>
  <si>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</si>
  <si>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</si>
  <si>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</si>
  <si>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</si>
  <si>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</si>
  <si>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</si>
  <si>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</si>
  <si>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</si>
  <si>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</si>
  <si>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</si>
  <si>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</si>
  <si>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</si>
  <si>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</si>
  <si>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</si>
  <si>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</si>
  <si>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</si>
  <si>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</si>
  <si>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</si>
  <si>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</si>
  <si>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</si>
  <si>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</si>
  <si>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</si>
  <si>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</si>
  <si>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</si>
  <si>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</si>
  <si>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</si>
  <si>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</si>
  <si>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</si>
  <si>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</si>
  <si>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</si>
  <si>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</si>
  <si>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</si>
  <si>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</si>
  <si>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</si>
  <si>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</si>
  <si>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</si>
  <si>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</si>
  <si>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</si>
  <si>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</si>
  <si>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</si>
  <si>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</si>
  <si>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</si>
  <si>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</si>
  <si>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</si>
  <si>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</si>
  <si>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</si>
  <si>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</si>
  <si>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</si>
  <si>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</si>
  <si>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</si>
  <si>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</si>
  <si>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</si>
  <si>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</si>
  <si>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</si>
  <si>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</si>
  <si>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</si>
  <si>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</si>
  <si>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</si>
  <si>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</si>
  <si>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</si>
  <si>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</si>
  <si>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</si>
  <si>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</si>
  <si>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</si>
  <si>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</si>
  <si>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</si>
  <si>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</si>
  <si>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</si>
  <si>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</si>
  <si>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</si>
  <si>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</si>
  <si>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</si>
  <si>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</si>
  <si>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</si>
  <si>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</si>
  <si>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</si>
  <si>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</si>
  <si>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</si>
  <si>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</si>
  <si>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</si>
  <si>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</si>
  <si>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</si>
  <si>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</si>
  <si>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</si>
  <si>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</si>
  <si>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</si>
  <si>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</si>
  <si>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</si>
  <si>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</si>
  <si>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</si>
  <si>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</si>
  <si>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</si>
  <si>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</si>
  <si>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</si>
  <si>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</si>
  <si>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</si>
  <si>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</si>
  <si>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</si>
  <si>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</si>
  <si>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</si>
  <si>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</si>
  <si>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</si>
  <si>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</si>
  <si>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</si>
  <si>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</si>
  <si>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</si>
  <si>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</si>
  <si>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</si>
  <si>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</si>
  <si>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</si>
  <si>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</si>
  <si>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</si>
  <si>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</si>
  <si>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</si>
  <si>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</si>
  <si>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</si>
  <si>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</si>
  <si>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</si>
  <si>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</si>
  <si>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</si>
  <si>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</si>
  <si>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</si>
  <si>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</si>
  <si>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</si>
  <si>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</si>
  <si>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</si>
  <si>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</si>
  <si>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</si>
  <si>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</si>
  <si>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</si>
  <si>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</si>
  <si>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</si>
  <si>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</si>
  <si>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</si>
  <si>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</si>
  <si>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</si>
  <si>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</si>
  <si>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</si>
  <si>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</si>
  <si>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</si>
  <si>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</si>
  <si>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</si>
  <si>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</si>
  <si>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</si>
  <si>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</si>
  <si>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</si>
  <si>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</si>
  <si>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</si>
  <si>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</si>
  <si>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</si>
  <si>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</si>
  <si>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</si>
  <si>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</si>
  <si>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</si>
  <si>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</si>
  <si>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</si>
  <si>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</si>
  <si>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</si>
  <si>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</si>
  <si>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</si>
  <si>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</si>
  <si>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</si>
  <si>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</si>
  <si>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</si>
  <si>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</si>
  <si>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</si>
  <si>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</si>
  <si>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</si>
  <si>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</si>
  <si>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</si>
  <si>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</si>
  <si>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</si>
  <si>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</si>
  <si>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</si>
  <si>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</si>
  <si>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</si>
  <si>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</si>
  <si>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</si>
  <si>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</si>
  <si>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</si>
  <si>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</si>
  <si>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</si>
  <si>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</si>
  <si>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</si>
  <si>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</si>
  <si>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</si>
  <si>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</si>
  <si>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</si>
  <si>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</si>
  <si>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</si>
  <si>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</si>
  <si>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</si>
  <si>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</si>
  <si>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</si>
  <si>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</si>
  <si>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</si>
  <si>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</si>
  <si>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</si>
  <si>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</si>
  <si>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</si>
  <si>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</si>
  <si>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</si>
  <si>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</si>
  <si>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</si>
  <si>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</si>
  <si>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</si>
  <si>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</si>
  <si>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</si>
  <si>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</si>
  <si>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</si>
  <si>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</si>
  <si>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</si>
  <si>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</si>
  <si>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</si>
  <si>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</si>
  <si>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</si>
  <si>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</si>
  <si>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</si>
  <si>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</si>
  <si>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</si>
  <si>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</si>
  <si>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</si>
  <si>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</si>
  <si>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</si>
  <si>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</si>
  <si>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</si>
  <si>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</si>
  <si>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</si>
  <si>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</si>
  <si>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</si>
  <si>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</si>
  <si>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</si>
  <si>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</si>
  <si>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</si>
  <si>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</si>
  <si>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</si>
  <si>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</si>
  <si>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</si>
  <si>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</si>
  <si>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</si>
  <si>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</si>
  <si>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</si>
  <si>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</si>
  <si>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</si>
  <si>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</si>
  <si>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</si>
  <si>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</si>
  <si>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</si>
  <si>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</si>
  <si>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</si>
  <si>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</si>
  <si>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</si>
  <si>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</si>
  <si>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</si>
  <si>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</si>
  <si>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</si>
  <si>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</si>
  <si>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</si>
  <si>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</si>
  <si>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</si>
  <si>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</si>
  <si>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</si>
  <si>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</si>
  <si>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</si>
  <si>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</si>
  <si>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</si>
  <si>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</si>
  <si>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</si>
  <si>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</si>
  <si>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</si>
  <si>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</si>
  <si>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</si>
  <si>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</si>
  <si>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</si>
  <si>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</si>
  <si>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</si>
  <si>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</si>
  <si>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</si>
  <si>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</si>
  <si>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</si>
  <si>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</si>
  <si>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</si>
  <si>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</si>
  <si>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</si>
  <si>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</si>
  <si>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</si>
  <si>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</si>
  <si>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</si>
  <si>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</si>
  <si>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</si>
  <si>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</si>
  <si>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</si>
  <si>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</si>
  <si>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</si>
  <si>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</si>
  <si>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</si>
  <si>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</si>
  <si>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</si>
  <si>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</si>
  <si>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</si>
  <si>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</si>
  <si>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</si>
  <si>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</si>
  <si>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</si>
  <si>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</si>
  <si>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</si>
  <si>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</si>
  <si>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</si>
  <si>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</si>
  <si>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</si>
  <si>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</si>
  <si>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</si>
  <si>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</si>
  <si>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</si>
  <si>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</si>
  <si>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</si>
  <si>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</si>
  <si>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</si>
  <si>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</si>
  <si>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</si>
  <si>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</si>
  <si>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</si>
  <si>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</si>
  <si>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</si>
  <si>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</si>
  <si>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</si>
  <si>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</si>
  <si>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</si>
  <si>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</si>
  <si>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</si>
  <si>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</si>
  <si>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</si>
  <si>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</si>
  <si>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</si>
  <si>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</si>
  <si>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</si>
  <si>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</si>
  <si>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</si>
  <si>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</si>
  <si>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</si>
  <si>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</si>
  <si>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</si>
  <si>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</si>
  <si>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</si>
  <si>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</si>
  <si>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</si>
  <si>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</si>
  <si>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</si>
  <si>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</si>
  <si>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</si>
  <si>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</si>
  <si>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</si>
  <si>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</si>
  <si>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</si>
  <si>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</si>
  <si>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</si>
  <si>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</si>
  <si>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</si>
  <si>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</si>
  <si>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</si>
  <si>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</si>
  <si>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</si>
  <si>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</si>
  <si>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</si>
  <si>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</si>
  <si>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</si>
  <si>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</si>
  <si>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</si>
  <si>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</si>
  <si>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</si>
  <si>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</si>
  <si>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</si>
  <si>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</si>
  <si>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</si>
  <si>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</si>
  <si>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</si>
  <si>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</si>
  <si>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</si>
  <si>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</si>
  <si>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</si>
  <si>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</si>
  <si>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</si>
  <si>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</si>
  <si>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</si>
  <si>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</si>
  <si>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</si>
  <si>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</si>
  <si>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</si>
  <si>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</si>
  <si>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</si>
  <si>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</si>
  <si>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</si>
  <si>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</si>
  <si>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</si>
  <si>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</si>
  <si>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</si>
  <si>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</si>
  <si>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</si>
  <si>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</si>
  <si>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</si>
  <si>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</si>
  <si>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</si>
  <si>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</si>
  <si>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</si>
  <si>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</si>
  <si>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</si>
  <si>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</si>
  <si>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</si>
  <si>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</si>
  <si>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</si>
  <si>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</si>
  <si>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</si>
  <si>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</si>
  <si>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</si>
  <si>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</si>
  <si>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</si>
  <si>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</si>
  <si>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</si>
  <si>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</si>
  <si>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</si>
  <si>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</si>
  <si>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</si>
  <si>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</si>
  <si>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</si>
  <si>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</si>
  <si>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</si>
  <si>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</si>
  <si>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</si>
  <si>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</si>
  <si>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</si>
  <si>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</si>
  <si>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</si>
  <si>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</si>
  <si>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</si>
  <si>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</si>
  <si>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</si>
  <si>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</si>
  <si>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</si>
  <si>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</si>
  <si>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</si>
  <si>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</si>
  <si>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</si>
  <si>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</si>
  <si>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</si>
  <si>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</si>
  <si>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</si>
  <si>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</si>
  <si>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</si>
  <si>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</si>
  <si>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</si>
  <si>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</si>
  <si>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</si>
  <si>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</si>
  <si>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</si>
  <si>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</si>
  <si>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</si>
  <si>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</si>
  <si>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</si>
  <si>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</si>
  <si>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</si>
  <si>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</si>
  <si>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</si>
  <si>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</si>
  <si>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</si>
  <si>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</si>
  <si>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</si>
  <si>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</si>
  <si>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</si>
  <si>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</si>
  <si>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</si>
  <si>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</si>
  <si>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</si>
  <si>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</si>
  <si>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</si>
  <si>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</si>
  <si>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</si>
  <si>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</si>
  <si>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</si>
  <si>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</si>
  <si>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</si>
  <si>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</si>
  <si>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</si>
  <si>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</si>
  <si>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</si>
  <si>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</si>
  <si>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</si>
  <si>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</si>
  <si>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</si>
  <si>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</si>
  <si>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</si>
  <si>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</si>
  <si>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</si>
  <si>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</si>
  <si>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</si>
  <si>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</si>
  <si>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</si>
  <si>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</si>
  <si>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</si>
  <si>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</si>
  <si>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</si>
  <si>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</si>
  <si>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</si>
  <si>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</si>
  <si>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</si>
  <si>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</si>
  <si>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</si>
  <si>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</si>
  <si>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</si>
  <si>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</si>
  <si>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</si>
  <si>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</si>
  <si>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</si>
  <si>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</si>
  <si>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</si>
  <si>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</si>
  <si>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</si>
  <si>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</si>
  <si>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</si>
  <si>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</si>
  <si>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</si>
  <si>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</si>
  <si>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</si>
  <si>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</si>
  <si>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</si>
  <si>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</si>
  <si>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</si>
  <si>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</si>
  <si>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</si>
  <si>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</si>
  <si>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</si>
  <si>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</si>
  <si>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</si>
  <si>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</si>
  <si>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</si>
  <si>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</si>
  <si>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</si>
  <si>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</si>
  <si>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</si>
  <si>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</si>
  <si>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</si>
  <si>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</si>
  <si>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</si>
  <si>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</si>
  <si>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</si>
  <si>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</si>
  <si>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</si>
  <si>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</si>
  <si>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</si>
  <si>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</si>
  <si>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</si>
  <si>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</si>
  <si>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</si>
  <si>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</si>
  <si>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</si>
  <si>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</si>
  <si>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</si>
  <si>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</si>
  <si>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</si>
  <si>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</si>
  <si>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</si>
  <si>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</si>
  <si>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</si>
  <si>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</si>
  <si>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</si>
  <si>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</si>
  <si>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</si>
  <si>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</si>
  <si>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</si>
  <si>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</si>
  <si>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</si>
  <si>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</si>
  <si>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</si>
  <si>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</si>
  <si>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</si>
  <si>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</si>
  <si>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</si>
  <si>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</si>
  <si>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</si>
  <si>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</si>
  <si>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</si>
  <si>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</si>
  <si>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</si>
  <si>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</si>
  <si>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</si>
  <si>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</si>
  <si>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</si>
  <si>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</si>
  <si>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</si>
  <si>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</si>
  <si>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</si>
  <si>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</si>
  <si>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</si>
  <si>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</si>
  <si>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</si>
  <si>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</si>
  <si>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</si>
  <si>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</si>
  <si>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</si>
  <si>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</si>
  <si>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</si>
  <si>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</si>
  <si>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</si>
  <si>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</si>
  <si>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</si>
  <si>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</si>
  <si>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</si>
  <si>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</si>
  <si>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</si>
  <si>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</si>
  <si>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</si>
  <si>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</si>
  <si>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</si>
  <si>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</si>
  <si>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</si>
  <si>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</si>
  <si>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</si>
  <si>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</si>
  <si>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</si>
  <si>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</si>
  <si>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</si>
  <si>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</si>
  <si>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</si>
  <si>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</si>
  <si>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</si>
  <si>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</si>
  <si>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</si>
  <si>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</si>
  <si>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</si>
  <si>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</si>
  <si>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</si>
  <si>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</si>
  <si>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</si>
  <si>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</si>
  <si>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</si>
  <si>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</si>
  <si>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</si>
  <si>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</si>
  <si>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</si>
  <si>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</si>
  <si>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</si>
  <si>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</si>
  <si>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</si>
  <si>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</si>
  <si>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</si>
  <si>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</si>
  <si>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</si>
  <si>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</si>
  <si>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</si>
  <si>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</si>
  <si>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</si>
  <si>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</si>
  <si>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</si>
  <si>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</si>
  <si>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</si>
  <si>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</si>
  <si>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</si>
  <si>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</si>
  <si>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</si>
  <si>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</si>
  <si>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</si>
  <si>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</si>
  <si>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</si>
  <si>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</si>
  <si>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</si>
  <si>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</si>
  <si>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</si>
  <si>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</si>
  <si>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</si>
  <si>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</si>
  <si>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</si>
  <si>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</si>
  <si>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</si>
  <si>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</si>
  <si>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</si>
  <si>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</si>
  <si>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</si>
  <si>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</si>
  <si>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</si>
  <si>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</si>
  <si>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</si>
  <si>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</si>
  <si>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</si>
  <si>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</si>
  <si>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</si>
  <si>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</si>
  <si>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</si>
  <si>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</si>
  <si>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</si>
  <si>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</si>
  <si>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</si>
  <si>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</si>
  <si>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</si>
  <si>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</si>
  <si>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</si>
  <si>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</si>
  <si>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</si>
  <si>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</si>
  <si>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</si>
  <si>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</si>
  <si>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</si>
  <si>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</si>
  <si>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</si>
  <si>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</si>
  <si>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</si>
  <si>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</si>
  <si>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</si>
  <si>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</si>
  <si>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</si>
  <si>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</si>
  <si>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</si>
  <si>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</si>
  <si>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</si>
  <si>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</si>
  <si>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</si>
  <si>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</si>
  <si>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</si>
  <si>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</si>
  <si>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</si>
  <si>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</si>
  <si>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</si>
  <si>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</si>
  <si>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</si>
  <si>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</si>
  <si>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</si>
  <si>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</si>
  <si>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</si>
  <si>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</si>
  <si>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</si>
  <si>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</si>
  <si>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</si>
  <si>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</si>
  <si>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</si>
  <si>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</si>
  <si>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</si>
  <si>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</si>
  <si>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</si>
  <si>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</si>
  <si>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</si>
  <si>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</si>
  <si>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</si>
  <si>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</si>
  <si>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</si>
  <si>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</si>
  <si>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</si>
  <si>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</si>
  <si>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</si>
  <si>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</si>
  <si>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</si>
  <si>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</si>
  <si>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</si>
  <si>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</si>
  <si>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</si>
  <si>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</si>
  <si>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</si>
  <si>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</si>
  <si>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</si>
  <si>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</si>
  <si>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</si>
  <si>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</si>
  <si>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</si>
  <si>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</si>
  <si>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</si>
  <si>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</si>
  <si>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</si>
  <si>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</si>
  <si>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</si>
  <si>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</si>
  <si>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</si>
  <si>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</si>
  <si>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</si>
  <si>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</si>
  <si>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</si>
  <si>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</si>
  <si>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</si>
  <si>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</si>
  <si>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</si>
  <si>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</si>
  <si>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</si>
  <si>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</si>
  <si>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</si>
  <si>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</si>
  <si>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</si>
  <si>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</si>
  <si>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</si>
  <si>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</si>
  <si>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</si>
  <si>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</si>
  <si>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</si>
  <si>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</si>
  <si>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</si>
  <si>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</si>
  <si>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</si>
  <si>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</si>
  <si>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</si>
  <si>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</si>
  <si>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</si>
  <si>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</si>
  <si>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</si>
  <si>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</si>
  <si>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</si>
  <si>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</si>
  <si>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</si>
  <si>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</si>
  <si>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</si>
  <si>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</si>
  <si>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</si>
  <si>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</si>
  <si>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</si>
  <si>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</si>
  <si>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</si>
  <si>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</si>
  <si>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</si>
  <si>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</si>
  <si>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</si>
  <si>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</si>
  <si>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</si>
  <si>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</si>
  <si>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</si>
  <si>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</si>
  <si>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</si>
  <si>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</si>
  <si>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</si>
  <si>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</si>
  <si>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</si>
  <si>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</si>
  <si>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</si>
  <si>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</si>
  <si>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</si>
  <si>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</si>
  <si>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</si>
  <si>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</si>
  <si>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</si>
  <si>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</si>
  <si>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</si>
  <si>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</si>
  <si>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</si>
  <si>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</si>
  <si>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</si>
  <si>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</si>
  <si>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</si>
  <si>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</si>
  <si>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</si>
  <si>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</si>
  <si>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</si>
  <si>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</si>
  <si>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</si>
  <si>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</si>
  <si>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</si>
  <si>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</si>
  <si>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</si>
  <si>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</si>
  <si>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</si>
  <si>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</si>
  <si>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</si>
  <si>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</si>
  <si>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</si>
  <si>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</si>
  <si>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</si>
  <si>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</si>
  <si>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</si>
  <si>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</si>
  <si>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</si>
  <si>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</si>
  <si>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</si>
  <si>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</si>
  <si>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</si>
  <si>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</si>
  <si>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</si>
  <si>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</si>
  <si>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</si>
  <si>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</si>
  <si>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</si>
  <si>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</si>
  <si>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</si>
  <si>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</si>
  <si>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</si>
  <si>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</si>
  <si>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</si>
  <si>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</si>
  <si>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</si>
  <si>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</si>
  <si>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</si>
  <si>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</si>
  <si>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</si>
  <si>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</si>
  <si>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</si>
  <si>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</si>
  <si>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</si>
  <si>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</si>
  <si>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</si>
  <si>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</si>
  <si>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</si>
  <si>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</si>
  <si>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</si>
  <si>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</si>
  <si>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</si>
  <si>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</si>
  <si>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</si>
  <si>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</si>
  <si>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</si>
  <si>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</si>
  <si>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</si>
  <si>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</si>
  <si>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</si>
  <si>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</si>
  <si>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</si>
  <si>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</si>
  <si>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</si>
  <si>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</si>
  <si>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</si>
  <si>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</si>
  <si>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</si>
  <si>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</si>
  <si>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</si>
  <si>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</si>
  <si>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</si>
  <si>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</si>
  <si>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</si>
  <si>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</si>
  <si>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</si>
  <si>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</si>
  <si>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</si>
  <si>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</si>
  <si>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</si>
  <si>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</si>
  <si>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</si>
  <si>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</si>
  <si>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</si>
  <si>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</si>
  <si>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</si>
  <si>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</si>
  <si>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</si>
  <si>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</si>
  <si>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</si>
  <si>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</si>
  <si>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</si>
  <si>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</si>
  <si>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</si>
  <si>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</si>
  <si>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</si>
  <si>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</si>
  <si>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</si>
  <si>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</si>
  <si>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</si>
  <si>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</si>
  <si>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</si>
  <si>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</si>
  <si>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</si>
  <si>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</si>
  <si>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</si>
  <si>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</si>
  <si>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</si>
  <si>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</si>
  <si>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</si>
  <si>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</si>
  <si>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</si>
  <si>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</si>
  <si>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</si>
  <si>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</si>
  <si>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</si>
  <si>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</si>
  <si>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</si>
  <si>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</si>
  <si>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</si>
  <si>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</si>
  <si>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</si>
  <si>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</si>
  <si>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</si>
  <si>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</si>
  <si>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</si>
  <si>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</si>
  <si>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</si>
  <si>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</si>
  <si>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</si>
  <si>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</si>
  <si>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</si>
  <si>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</si>
  <si>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</si>
  <si>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</si>
  <si>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</si>
  <si>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</si>
  <si>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</si>
  <si>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</si>
  <si>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</si>
  <si>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</si>
  <si>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</si>
  <si>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</si>
  <si>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</si>
  <si>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</si>
  <si>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</si>
  <si>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</si>
  <si>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</si>
  <si>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</si>
  <si>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</si>
  <si>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</si>
  <si>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</si>
  <si>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</si>
  <si>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</si>
  <si>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</si>
  <si>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</si>
  <si>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</si>
  <si>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</si>
  <si>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</si>
  <si>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</si>
  <si>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</si>
  <si>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</si>
  <si>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</si>
  <si>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</si>
  <si>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</si>
  <si>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</si>
  <si>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</si>
  <si>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</si>
  <si>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</si>
  <si>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</si>
  <si>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</si>
  <si>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</si>
  <si>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</si>
  <si>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</si>
  <si>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</si>
  <si>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</si>
  <si>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</si>
  <si>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</si>
  <si>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</si>
  <si>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</si>
  <si>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</si>
  <si>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</si>
  <si>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</si>
  <si>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</si>
  <si>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</si>
  <si>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</si>
  <si>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</si>
  <si>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</si>
  <si>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</si>
  <si>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</si>
  <si>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</si>
  <si>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</si>
  <si>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</si>
  <si>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</si>
  <si>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</si>
  <si>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</si>
  <si>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</si>
  <si>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</si>
  <si>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</si>
  <si>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</si>
  <si>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</si>
  <si>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</si>
  <si>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</si>
  <si>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</si>
  <si>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</si>
  <si>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</si>
  <si>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</si>
  <si>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</si>
  <si>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</si>
  <si>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</si>
  <si>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</si>
  <si>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</si>
  <si>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</si>
  <si>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</si>
  <si>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</si>
  <si>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</si>
  <si>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</si>
  <si>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</si>
  <si>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</si>
  <si>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</si>
  <si>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</si>
  <si>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</si>
  <si>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</si>
  <si>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</si>
  <si>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</si>
  <si>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</si>
  <si>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</si>
  <si>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</si>
  <si>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</si>
  <si>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</si>
  <si>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</si>
  <si>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</si>
  <si>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</si>
  <si>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</si>
  <si>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</si>
  <si>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</si>
  <si>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</si>
  <si>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</si>
  <si>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</si>
  <si>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</si>
  <si>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</si>
  <si>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</si>
  <si>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</si>
  <si>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</si>
  <si>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</si>
  <si>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</si>
  <si>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</si>
  <si>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</si>
  <si>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</si>
  <si>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</si>
  <si>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</si>
  <si>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</si>
  <si>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</si>
  <si>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</si>
  <si>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</si>
  <si>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</si>
  <si>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</si>
  <si>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</si>
  <si>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</si>
  <si>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</si>
  <si>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</si>
  <si>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</si>
  <si>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</si>
  <si>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</si>
  <si>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</si>
  <si>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</si>
  <si>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</si>
  <si>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</si>
  <si>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</si>
  <si>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</si>
  <si>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</si>
  <si>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</si>
  <si>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</si>
  <si>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</si>
  <si>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</si>
  <si>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</si>
  <si>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</si>
  <si>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</si>
  <si>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</si>
  <si>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</si>
  <si>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</si>
  <si>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</si>
  <si>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</si>
  <si>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</si>
  <si>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</si>
  <si>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</si>
  <si>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</si>
  <si>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</si>
  <si>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</si>
  <si>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</si>
  <si>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</si>
  <si>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</si>
  <si>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</si>
  <si>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</si>
  <si>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</si>
  <si>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</si>
  <si>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</si>
  <si>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</si>
  <si>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</si>
  <si>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</si>
  <si>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</si>
  <si>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</si>
  <si>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</si>
  <si>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</si>
  <si>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</si>
  <si>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</si>
  <si>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</si>
  <si>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</si>
  <si>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</si>
  <si>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</si>
  <si>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</si>
  <si>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</si>
  <si>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</si>
  <si>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</si>
  <si>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</si>
  <si>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</si>
  <si>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</si>
  <si>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</si>
  <si>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</si>
  <si>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</si>
  <si>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</si>
  <si>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</si>
  <si>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</si>
  <si>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</si>
  <si>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</si>
  <si>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</si>
  <si>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</si>
  <si>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</si>
  <si>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</si>
  <si>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</si>
  <si>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</si>
  <si>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</si>
  <si>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</si>
  <si>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</si>
  <si>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</si>
  <si>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</si>
  <si>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</si>
  <si>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</si>
  <si>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</si>
  <si>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</si>
  <si>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</si>
  <si>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</si>
  <si>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</si>
  <si>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</si>
  <si>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</si>
  <si>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</si>
  <si>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</si>
  <si>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</si>
  <si>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</si>
  <si>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</si>
  <si>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</si>
  <si>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</si>
  <si>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</si>
  <si>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</si>
  <si>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</si>
  <si>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</si>
  <si>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</si>
  <si>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</si>
  <si>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</si>
  <si>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</si>
  <si>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</si>
  <si>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</si>
  <si>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</si>
  <si>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</si>
  <si>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</si>
  <si>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</si>
  <si>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</si>
  <si>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</si>
  <si>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</si>
  <si>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</si>
  <si>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</si>
  <si>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</si>
  <si>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</si>
  <si>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</si>
  <si>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</si>
  <si>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</si>
  <si>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</si>
  <si>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</si>
  <si>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</si>
  <si>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</si>
  <si>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</si>
  <si>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</si>
  <si>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</si>
  <si>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</si>
  <si>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</si>
  <si>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</si>
  <si>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</si>
  <si>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</si>
  <si>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</si>
  <si>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</si>
  <si>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</si>
  <si>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</si>
  <si>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</si>
  <si>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</si>
  <si>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</si>
  <si>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</si>
  <si>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</si>
  <si>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</si>
  <si>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</si>
  <si>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</si>
  <si>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</si>
  <si>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</si>
  <si>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</si>
  <si>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</si>
  <si>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</si>
  <si>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</si>
  <si>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</si>
  <si>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</si>
  <si>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</si>
  <si>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</si>
  <si>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</si>
  <si>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</si>
  <si>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</si>
  <si>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</si>
  <si>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</si>
  <si>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</si>
  <si>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</si>
  <si>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</si>
  <si>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</si>
  <si>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</si>
  <si>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</si>
  <si>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</si>
  <si>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</si>
  <si>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</si>
  <si>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</si>
  <si>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</si>
  <si>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</si>
  <si>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</si>
  <si>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</si>
  <si>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</si>
  <si>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</si>
  <si>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</si>
  <si>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</si>
  <si>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</si>
  <si>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</si>
  <si>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</si>
  <si>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</si>
  <si>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</si>
  <si>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</si>
  <si>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</si>
  <si>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</si>
  <si>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</si>
  <si>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</si>
  <si>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</si>
  <si>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</si>
  <si>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</si>
  <si>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</si>
  <si>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</si>
  <si>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</si>
  <si>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</si>
  <si>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</si>
  <si>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</si>
  <si>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</si>
  <si>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</si>
  <si>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</si>
  <si>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</si>
  <si>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</si>
  <si>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</si>
  <si>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</si>
  <si>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</si>
  <si>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</si>
  <si>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</si>
  <si>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</si>
  <si>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</si>
  <si>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</si>
  <si>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</si>
  <si>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</si>
  <si>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</si>
  <si>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</si>
  <si>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</si>
  <si>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</si>
  <si>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</si>
  <si>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</si>
  <si>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</si>
  <si>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</si>
  <si>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</si>
  <si>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</si>
  <si>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</si>
  <si>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</si>
  <si>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</si>
  <si>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</si>
  <si>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</si>
  <si>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</si>
  <si>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</si>
  <si>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</si>
  <si>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</si>
  <si>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</si>
  <si>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</si>
  <si>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</si>
  <si>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</si>
  <si>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</si>
  <si>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</si>
  <si>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</si>
  <si>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</si>
  <si>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</si>
  <si>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</si>
  <si>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</si>
  <si>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</si>
  <si>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</si>
  <si>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</si>
  <si>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</si>
  <si>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</si>
  <si>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</si>
  <si>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</si>
  <si>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</si>
  <si>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</si>
  <si>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</si>
  <si>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</si>
  <si>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</si>
  <si>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</si>
  <si>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</si>
  <si>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</si>
  <si>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</si>
  <si>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</si>
  <si>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</si>
  <si>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</si>
  <si>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</si>
  <si>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</si>
  <si>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</si>
  <si>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</si>
  <si>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</si>
  <si>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</si>
  <si>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</si>
  <si>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</si>
  <si>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</si>
  <si>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</si>
  <si>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</si>
  <si>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</si>
  <si>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</si>
  <si>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</si>
  <si>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</si>
  <si>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</si>
  <si>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</si>
  <si>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</si>
  <si>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</si>
  <si>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</si>
  <si>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</si>
  <si>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</si>
  <si>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</si>
  <si>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</si>
  <si>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</si>
  <si>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</si>
  <si>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</si>
  <si>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</si>
  <si>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</si>
  <si>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</si>
  <si>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</si>
  <si>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</si>
  <si>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</si>
  <si>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</si>
  <si>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</si>
  <si>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</si>
  <si>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</si>
  <si>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</si>
  <si>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</si>
  <si>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</si>
  <si>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</si>
  <si>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</si>
  <si>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</si>
  <si>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</si>
  <si>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</si>
  <si>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</si>
  <si>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</si>
  <si>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</si>
  <si>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</si>
  <si>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</si>
  <si>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</si>
  <si>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</si>
  <si>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</si>
  <si>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</si>
  <si>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</si>
  <si>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</si>
  <si>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</si>
  <si>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</si>
  <si>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</si>
  <si>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</si>
  <si>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</si>
  <si>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</si>
  <si>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</si>
  <si>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</si>
  <si>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</si>
  <si>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</si>
  <si>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</si>
  <si>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</si>
  <si>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</si>
  <si>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</si>
  <si>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</si>
  <si>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</si>
  <si>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</si>
  <si>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</si>
  <si>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</si>
  <si>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</si>
  <si>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</si>
  <si>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</si>
  <si>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</si>
  <si>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</si>
  <si>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</si>
  <si>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</si>
  <si>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</si>
  <si>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</si>
  <si>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</si>
  <si>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</si>
  <si>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</si>
  <si>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</si>
  <si>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</si>
  <si>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</si>
  <si>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</si>
  <si>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</si>
  <si>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</si>
  <si>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</si>
  <si>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</si>
  <si>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</si>
  <si>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</si>
  <si>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</si>
  <si>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</si>
  <si>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</si>
  <si>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</si>
  <si>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</si>
  <si>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</si>
  <si>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</si>
  <si>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</si>
  <si>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</si>
  <si>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</si>
  <si>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</si>
  <si>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</si>
  <si>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</si>
  <si>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</si>
  <si>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</si>
  <si>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</si>
  <si>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</si>
  <si>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</si>
  <si>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</si>
  <si>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</si>
  <si>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</si>
  <si>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</si>
  <si>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</si>
  <si>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</si>
  <si>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</si>
  <si>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</si>
  <si>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</si>
  <si>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</si>
  <si>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</si>
  <si>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</si>
  <si>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</si>
  <si>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</si>
  <si>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</si>
  <si>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</si>
  <si>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</si>
  <si>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</si>
  <si>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</si>
  <si>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</si>
  <si>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</si>
  <si>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</si>
  <si>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</si>
  <si>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</si>
  <si>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</si>
  <si>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</si>
  <si>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</si>
  <si>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</si>
  <si>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</si>
  <si>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</si>
  <si>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</si>
  <si>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</si>
  <si>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</si>
  <si>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</si>
  <si>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</si>
  <si>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</si>
  <si>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</si>
  <si>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</si>
  <si>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</si>
  <si>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</si>
  <si>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</si>
  <si>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</si>
  <si>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</si>
  <si>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</si>
  <si>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</si>
  <si>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</si>
  <si>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</si>
  <si>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</si>
  <si>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</si>
  <si>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</si>
  <si>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</si>
  <si>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</si>
  <si>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</si>
  <si>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</si>
  <si>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</si>
  <si>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</si>
  <si>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</si>
  <si>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</si>
  <si>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</si>
  <si>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</si>
  <si>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</si>
  <si>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</si>
  <si>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</si>
  <si>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</si>
  <si>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</si>
  <si>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</si>
  <si>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</si>
  <si>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</si>
  <si>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</si>
  <si>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</si>
  <si>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</si>
  <si>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</si>
  <si>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</si>
  <si>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</si>
  <si>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</si>
  <si>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</si>
  <si>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</si>
  <si>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</si>
  <si>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</si>
  <si>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</si>
  <si>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</si>
  <si>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</si>
  <si>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</si>
  <si>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</si>
  <si>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</si>
  <si>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</si>
  <si>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</si>
  <si>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</si>
  <si>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</si>
  <si>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</si>
  <si>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</si>
  <si>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</si>
  <si>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</si>
  <si>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</si>
  <si>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</si>
  <si>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</si>
  <si>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</si>
  <si>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</si>
  <si>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</si>
  <si>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</si>
  <si>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</si>
  <si>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</si>
  <si>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</si>
  <si>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</si>
  <si>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</si>
  <si>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</si>
  <si>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</si>
  <si>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</si>
  <si>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</si>
  <si>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</si>
  <si>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</si>
  <si>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</si>
  <si>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</si>
  <si>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</si>
  <si>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</si>
  <si>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</si>
  <si>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</si>
  <si>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</si>
  <si>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</si>
  <si>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</si>
  <si>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</si>
  <si>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</si>
  <si>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</si>
  <si>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</si>
  <si>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</si>
  <si>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</si>
  <si>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</si>
  <si>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</si>
  <si>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</si>
  <si>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</si>
  <si>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</si>
  <si>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</si>
  <si>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</si>
  <si>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</si>
  <si>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</si>
  <si>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</si>
  <si>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</si>
  <si>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</si>
  <si>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</si>
  <si>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</si>
  <si>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</si>
  <si>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</si>
  <si>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</si>
  <si>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</si>
  <si>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</si>
  <si>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</si>
  <si>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</si>
  <si>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</si>
  <si>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</si>
  <si>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</si>
  <si>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</si>
  <si>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</si>
  <si>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</si>
  <si>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</si>
  <si>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</si>
  <si>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</si>
  <si>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</si>
  <si>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</si>
  <si>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</si>
  <si>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</si>
  <si>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</si>
  <si>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</si>
  <si>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</si>
  <si>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</si>
  <si>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</si>
  <si>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</si>
  <si>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</si>
  <si>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</si>
  <si>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</si>
  <si>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</si>
  <si>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</si>
  <si>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</si>
  <si>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</si>
  <si>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</si>
  <si>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</si>
  <si>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</si>
  <si>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</si>
  <si>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</si>
  <si>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</si>
  <si>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</si>
  <si>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</si>
  <si>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</si>
  <si>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</si>
  <si>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</si>
  <si>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</si>
  <si>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</si>
  <si>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</si>
  <si>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</si>
  <si>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</si>
  <si>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</si>
  <si>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</si>
  <si>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</si>
  <si>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</si>
  <si>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</si>
  <si>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</si>
  <si>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</si>
  <si>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</si>
  <si>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</si>
  <si>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</si>
  <si>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</si>
  <si>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</si>
  <si>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</si>
  <si>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</si>
  <si>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</si>
  <si>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</si>
  <si>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</si>
  <si>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</si>
  <si>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</si>
  <si>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</si>
  <si>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</si>
  <si>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</si>
  <si>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</si>
  <si>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</si>
  <si>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</si>
  <si>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</si>
  <si>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</si>
  <si>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</si>
  <si>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</si>
  <si>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</si>
  <si>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</si>
  <si>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</si>
  <si>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</si>
  <si>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</si>
  <si>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</si>
  <si>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</si>
  <si>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</si>
  <si>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</si>
  <si>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</si>
  <si>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</si>
  <si>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</si>
  <si>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</si>
  <si>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</si>
  <si>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</si>
  <si>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</si>
  <si>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</si>
  <si>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</si>
  <si>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</si>
  <si>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</si>
  <si>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</si>
  <si>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</si>
  <si>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</si>
  <si>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</si>
  <si>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</si>
  <si>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</si>
  <si>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</si>
  <si>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</si>
  <si>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</si>
  <si>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</si>
  <si>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</si>
  <si>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</si>
  <si>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</si>
  <si>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</si>
  <si>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</si>
  <si>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</si>
  <si>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</si>
  <si>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</si>
  <si>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</si>
  <si>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</si>
  <si>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</si>
  <si>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</si>
  <si>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</si>
  <si>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</si>
  <si>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</si>
  <si>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</si>
  <si>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</si>
  <si>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</si>
  <si>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</si>
  <si>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</si>
  <si>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</si>
  <si>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</si>
  <si>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</si>
  <si>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</si>
  <si>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</si>
  <si>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</si>
  <si>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</si>
  <si>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</si>
  <si>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</si>
  <si>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</si>
  <si>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</si>
  <si>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</si>
  <si>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</si>
  <si>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</si>
  <si>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</si>
  <si>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</si>
  <si>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</si>
  <si>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</si>
  <si>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</si>
  <si>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</si>
  <si>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</si>
  <si>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</si>
  <si>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</si>
  <si>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</si>
  <si>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</si>
  <si>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</si>
  <si>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</si>
  <si>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</si>
  <si>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</si>
  <si>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</si>
  <si>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</si>
  <si>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</si>
  <si>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</si>
  <si>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</si>
  <si>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</si>
  <si>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</si>
  <si>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</si>
  <si>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</si>
  <si>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</si>
  <si>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</si>
  <si>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</si>
  <si>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</si>
  <si>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</si>
  <si>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</si>
  <si>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</si>
  <si>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</si>
  <si>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</si>
  <si>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</si>
  <si>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</si>
  <si>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</si>
  <si>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</si>
  <si>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</si>
  <si>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</si>
  <si>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</si>
  <si>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</si>
  <si>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</si>
  <si>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</si>
  <si>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</si>
  <si>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</si>
  <si>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</si>
  <si>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</si>
  <si>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</si>
  <si>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</si>
  <si>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</si>
  <si>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</si>
  <si>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</si>
  <si>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</si>
  <si>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</si>
  <si>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</si>
  <si>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</si>
  <si>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</si>
  <si>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</si>
  <si>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</si>
  <si>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</si>
  <si>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</si>
  <si>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</si>
  <si>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</si>
  <si>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</si>
  <si>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</si>
  <si>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</si>
  <si>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</si>
  <si>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</si>
  <si>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</si>
  <si>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</si>
  <si>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</si>
  <si>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</si>
  <si>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</si>
  <si>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</si>
  <si>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</si>
  <si>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</si>
  <si>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</si>
  <si>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</si>
  <si>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</si>
  <si>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</si>
  <si>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</si>
  <si>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</si>
  <si>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</si>
  <si>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</si>
  <si>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</si>
  <si>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</si>
  <si>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</si>
  <si>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</si>
  <si>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</si>
  <si>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</si>
  <si>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</si>
  <si>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</si>
  <si>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</si>
  <si>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</si>
  <si>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</si>
  <si>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</si>
  <si>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</si>
  <si>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</si>
  <si>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</si>
  <si>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</si>
  <si>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</si>
  <si>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</si>
  <si>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</si>
  <si>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</si>
  <si>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</si>
  <si>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</si>
  <si>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</si>
  <si>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</si>
  <si>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</si>
  <si>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</si>
  <si>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</si>
  <si>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</si>
  <si>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</si>
  <si>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</si>
  <si>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</si>
  <si>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</si>
  <si>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</si>
  <si>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</si>
  <si>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</si>
  <si>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</si>
  <si>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</si>
  <si>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</si>
  <si>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</si>
  <si>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</si>
  <si>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</si>
  <si>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</si>
  <si>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</si>
  <si>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</si>
  <si>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</si>
  <si>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</si>
  <si>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</si>
  <si>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</si>
  <si>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</si>
  <si>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</si>
  <si>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</si>
  <si>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</si>
  <si>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</si>
  <si>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</si>
  <si>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</si>
  <si>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</si>
  <si>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</si>
  <si>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</si>
  <si>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</si>
  <si>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</si>
  <si>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</si>
  <si>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</si>
  <si>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</si>
  <si>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</si>
  <si>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</si>
  <si>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</si>
  <si>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</si>
  <si>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</si>
  <si>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</si>
  <si>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</si>
  <si>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</si>
  <si>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</si>
  <si>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</si>
  <si>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</si>
  <si>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</si>
  <si>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</si>
  <si>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</si>
  <si>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</si>
  <si>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</si>
  <si>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</si>
  <si>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</si>
  <si>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</si>
  <si>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</si>
  <si>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</si>
  <si>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</si>
  <si>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</si>
  <si>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</si>
  <si>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</si>
  <si>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</si>
  <si>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</si>
  <si>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</si>
  <si>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</si>
  <si>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</si>
  <si>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</si>
  <si>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</si>
  <si>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</si>
  <si>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</si>
  <si>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</si>
  <si>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</si>
  <si>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</si>
  <si>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</si>
  <si>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</si>
  <si>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</si>
  <si>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</si>
  <si>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</si>
  <si>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</si>
  <si>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</si>
  <si>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</si>
  <si>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</si>
  <si>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</si>
  <si>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</si>
  <si>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</si>
  <si>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</si>
  <si>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</si>
  <si>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</si>
  <si>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</si>
  <si>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</si>
  <si>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</si>
  <si>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</si>
  <si>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</si>
  <si>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</si>
  <si>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</si>
  <si>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</si>
  <si>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</si>
  <si>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</si>
  <si>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</si>
  <si>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</si>
  <si>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</si>
  <si>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</si>
  <si>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</si>
  <si>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</si>
  <si>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</si>
  <si>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</si>
  <si>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</si>
  <si>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</si>
  <si>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</si>
  <si>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</si>
  <si>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</si>
  <si>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</si>
  <si>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</si>
  <si>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</si>
  <si>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</si>
  <si>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</si>
  <si>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</si>
  <si>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</si>
  <si>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</si>
  <si>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</si>
  <si>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</si>
  <si>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</si>
  <si>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</si>
  <si>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</si>
  <si>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</si>
  <si>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</si>
  <si>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</si>
  <si>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</si>
  <si>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</si>
  <si>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</si>
  <si>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</si>
  <si>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</si>
  <si>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</si>
  <si>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</si>
  <si>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</si>
  <si>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</si>
  <si>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</si>
  <si>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</si>
  <si>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</si>
  <si>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</si>
  <si>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</si>
  <si>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</si>
  <si>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</si>
  <si>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</si>
  <si>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</si>
  <si>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</si>
  <si>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</si>
  <si>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</si>
  <si>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</si>
  <si>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</si>
  <si>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</si>
  <si>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</si>
  <si>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</si>
  <si>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</si>
  <si>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</si>
  <si>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</si>
  <si>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</si>
  <si>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</si>
  <si>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</si>
  <si>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</si>
  <si>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</si>
  <si>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</si>
  <si>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</si>
  <si>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</si>
  <si>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</si>
  <si>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</si>
  <si>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</si>
  <si>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</si>
  <si>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</si>
  <si>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</si>
  <si>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</si>
  <si>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</si>
  <si>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</si>
  <si>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</si>
  <si>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</si>
  <si>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</si>
  <si>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</si>
  <si>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</si>
  <si>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</si>
  <si>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</si>
  <si>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</si>
  <si>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</si>
  <si>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</si>
  <si>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</si>
  <si>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</si>
  <si>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</si>
  <si>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</si>
  <si>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</si>
  <si>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</si>
  <si>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</si>
  <si>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</si>
  <si>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</si>
  <si>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</si>
  <si>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</si>
  <si>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</si>
  <si>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</si>
  <si>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</si>
  <si>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</si>
  <si>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</si>
  <si>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</si>
  <si>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</si>
  <si>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</si>
  <si>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</si>
  <si>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</si>
  <si>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</si>
  <si>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</si>
  <si>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</si>
  <si>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</si>
  <si>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</si>
  <si>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</si>
  <si>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</si>
  <si>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</si>
  <si>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</si>
  <si>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</si>
  <si>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</si>
  <si>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</si>
  <si>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</si>
  <si>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</si>
  <si>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</si>
  <si>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</si>
  <si>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</si>
  <si>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</si>
  <si>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</si>
  <si>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</si>
  <si>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</si>
  <si>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</si>
  <si>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</si>
  <si>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</si>
  <si>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</si>
  <si>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</si>
  <si>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</si>
  <si>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</si>
  <si>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</si>
  <si>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</si>
  <si>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</si>
  <si>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</si>
  <si>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</si>
  <si>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</si>
  <si>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</si>
  <si>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</si>
  <si>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</si>
  <si>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</si>
  <si>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</si>
  <si>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</si>
  <si>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</si>
  <si>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</si>
  <si>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</si>
  <si>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</si>
  <si>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</si>
  <si>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</si>
  <si>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</si>
  <si>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</si>
  <si>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</si>
  <si>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</si>
  <si>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</si>
  <si>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</si>
  <si>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</si>
  <si>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</si>
  <si>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</si>
  <si>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</si>
  <si>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</si>
  <si>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</si>
  <si>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</si>
  <si>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</si>
  <si>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</si>
  <si>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</si>
  <si>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</si>
  <si>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</si>
  <si>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</si>
  <si>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</si>
  <si>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</si>
  <si>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</si>
  <si>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</si>
  <si>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</si>
  <si>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</si>
  <si>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</si>
  <si>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</si>
  <si>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</si>
  <si>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</si>
  <si>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</si>
  <si>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</si>
  <si>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</si>
  <si>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</si>
  <si>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</si>
  <si>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</si>
  <si>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</si>
  <si>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</si>
  <si>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</si>
  <si>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</si>
  <si>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</si>
  <si>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</si>
  <si>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</si>
  <si>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</si>
  <si>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</si>
  <si>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</si>
  <si>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</si>
  <si>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</si>
  <si>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</si>
  <si>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</si>
  <si>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</si>
  <si>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</si>
  <si>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</si>
  <si>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</si>
  <si>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</si>
  <si>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</si>
  <si>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</si>
  <si>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</si>
  <si>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</si>
  <si>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</si>
  <si>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</si>
  <si>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</si>
  <si>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</si>
  <si>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</si>
  <si>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</si>
  <si>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</si>
  <si>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</si>
  <si>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</si>
  <si>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</si>
  <si>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</si>
  <si>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</si>
  <si>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</si>
  <si>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</si>
  <si>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</si>
  <si>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</si>
  <si>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</si>
  <si>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</si>
  <si>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</si>
  <si>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</si>
  <si>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</si>
  <si>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</si>
  <si>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</si>
  <si>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</si>
  <si>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</si>
  <si>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</si>
  <si>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</si>
  <si>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</si>
  <si>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</si>
  <si>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</si>
  <si>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</si>
  <si>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</si>
  <si>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</si>
  <si>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</si>
  <si>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</si>
  <si>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</si>
  <si>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</si>
  <si>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</si>
  <si>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</si>
  <si>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</si>
  <si>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</si>
  <si>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</si>
  <si>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</si>
  <si>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</si>
  <si>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</si>
  <si>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</si>
  <si>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</si>
  <si>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</si>
  <si>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</si>
  <si>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</si>
  <si>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</si>
  <si>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</si>
  <si>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</si>
  <si>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</si>
  <si>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</si>
  <si>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</si>
  <si>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</si>
  <si>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</si>
  <si>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</si>
  <si>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</si>
  <si>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</si>
  <si>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</si>
  <si>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</si>
  <si>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</si>
  <si>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</si>
  <si>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</si>
  <si>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</si>
  <si>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</si>
  <si>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</si>
  <si>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</si>
  <si>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</si>
  <si>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</si>
  <si>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</si>
  <si>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</si>
  <si>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</si>
  <si>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</si>
  <si>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</si>
  <si>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</si>
  <si>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</si>
  <si>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</si>
  <si>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</si>
  <si>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</si>
  <si>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</si>
  <si>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</si>
  <si>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</si>
  <si>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</si>
  <si>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</si>
  <si>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</si>
  <si>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</si>
  <si>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</si>
  <si>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</si>
  <si>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</si>
  <si>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</si>
  <si>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</si>
  <si>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</si>
  <si>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</si>
  <si>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</si>
  <si>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</si>
  <si>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</si>
  <si>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</si>
  <si>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</si>
  <si>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</si>
  <si>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</si>
  <si>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</si>
  <si>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</si>
  <si>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</si>
  <si>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</si>
  <si>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</si>
  <si>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</si>
  <si>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</si>
  <si>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</si>
  <si>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</si>
  <si>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</si>
  <si>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</si>
  <si>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</si>
  <si>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</si>
  <si>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</si>
  <si>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</si>
  <si>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</si>
  <si>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</si>
  <si>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</si>
  <si>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</si>
  <si>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</si>
  <si>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</si>
  <si>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</si>
  <si>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</si>
  <si>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</si>
  <si>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</si>
  <si>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</si>
  <si>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</si>
  <si>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</si>
  <si>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</si>
  <si>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</si>
  <si>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</si>
  <si>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</si>
  <si>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</si>
  <si>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</si>
  <si>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</si>
  <si>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</si>
  <si>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</si>
  <si>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</si>
  <si>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</si>
  <si>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</si>
  <si>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</si>
  <si>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</si>
  <si>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</si>
  <si>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</si>
  <si>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</si>
  <si>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</si>
  <si>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</si>
  <si>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</si>
  <si>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</si>
  <si>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</si>
  <si>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</si>
  <si>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</si>
  <si>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</si>
  <si>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</si>
  <si>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</si>
  <si>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</si>
  <si>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</si>
  <si>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</si>
  <si>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</si>
  <si>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</si>
  <si>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</si>
  <si>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</si>
  <si>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</si>
  <si>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</si>
  <si>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</si>
  <si>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</si>
  <si>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</si>
  <si>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</si>
  <si>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</si>
  <si>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</si>
  <si>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</si>
  <si>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</si>
  <si>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</si>
  <si>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</si>
  <si>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</si>
  <si>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</si>
  <si>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</si>
  <si>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</si>
  <si>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</si>
  <si>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</si>
  <si>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</si>
  <si>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</si>
  <si>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</si>
  <si>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</si>
  <si>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</si>
  <si>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</si>
  <si>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</si>
  <si>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</si>
  <si>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</si>
  <si>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</si>
  <si>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</si>
  <si>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</si>
  <si>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</si>
  <si>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</si>
  <si>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</si>
  <si>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</si>
  <si>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</si>
  <si>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</si>
  <si>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</si>
  <si>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</si>
  <si>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</si>
  <si>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</si>
  <si>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</si>
  <si>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</si>
  <si>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</si>
  <si>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</si>
  <si>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</si>
  <si>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</si>
  <si>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</si>
  <si>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</si>
  <si>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</si>
  <si>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</si>
  <si>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</si>
  <si>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</si>
  <si>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</si>
  <si>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</si>
  <si>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</si>
  <si>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</si>
  <si>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</si>
  <si>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</si>
  <si>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</si>
  <si>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</si>
  <si>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</si>
  <si>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</si>
  <si>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</si>
  <si>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</si>
  <si>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</si>
  <si>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</si>
  <si>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</si>
  <si>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</si>
  <si>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</si>
  <si>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</si>
  <si>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</si>
  <si>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</si>
  <si>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</si>
  <si>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</si>
  <si>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</si>
  <si>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</si>
  <si>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</si>
  <si>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</si>
  <si>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</si>
  <si>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</si>
  <si>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</si>
  <si>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</si>
  <si>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</si>
  <si>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</si>
  <si>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</si>
  <si>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</si>
  <si>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</si>
  <si>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</si>
  <si>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</si>
  <si>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</si>
  <si>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</si>
  <si>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</si>
  <si>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</si>
  <si>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</si>
  <si>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</si>
  <si>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</si>
  <si>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</si>
  <si>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</si>
  <si>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</si>
  <si>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</si>
  <si>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</si>
  <si>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</si>
  <si>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</si>
  <si>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</si>
  <si>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</si>
  <si>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</si>
  <si>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</si>
  <si>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</si>
  <si>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</si>
  <si>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</si>
  <si>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</si>
  <si>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</si>
  <si>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</si>
  <si>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</si>
  <si>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</si>
  <si>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</si>
  <si>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</si>
  <si>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</si>
  <si>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</si>
  <si>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</si>
  <si>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</si>
  <si>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</si>
  <si>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</si>
  <si>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</si>
  <si>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</si>
  <si>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</si>
  <si>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</si>
  <si>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</si>
  <si>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</si>
  <si>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</si>
  <si>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</si>
  <si>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</si>
  <si>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</si>
  <si>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</si>
  <si>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</si>
  <si>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</si>
  <si>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</si>
  <si>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</si>
  <si>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</si>
  <si>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</si>
  <si>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</si>
  <si>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</si>
  <si>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</si>
  <si>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</si>
  <si>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</si>
  <si>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</si>
  <si>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</si>
  <si>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</si>
  <si>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</si>
  <si>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</si>
  <si>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</si>
  <si>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</si>
  <si>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</si>
  <si>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</si>
  <si>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</si>
  <si>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</si>
  <si>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</si>
  <si>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</si>
  <si>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</si>
  <si>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</si>
  <si>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</si>
  <si>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</si>
  <si>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</si>
  <si>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</si>
  <si>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</si>
  <si>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</si>
  <si>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</si>
  <si>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</si>
  <si>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</si>
  <si>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</si>
  <si>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</si>
  <si>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</si>
  <si>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</si>
  <si>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</si>
  <si>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</si>
  <si>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</si>
  <si>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</si>
  <si>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</si>
  <si>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</si>
  <si>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</si>
  <si>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</si>
  <si>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</si>
  <si>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</si>
  <si>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</si>
  <si>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</si>
  <si>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</si>
  <si>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</si>
  <si>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</si>
  <si>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</si>
  <si>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</si>
  <si>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</si>
  <si>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</si>
  <si>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</si>
  <si>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</si>
  <si>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</si>
  <si>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</si>
  <si>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</si>
  <si>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</si>
  <si>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</si>
  <si>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</si>
  <si>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</si>
  <si>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</si>
  <si>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</si>
  <si>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</si>
  <si>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</si>
  <si>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</si>
  <si>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</si>
  <si>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</si>
  <si>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</si>
  <si>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</si>
  <si>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</si>
  <si>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</si>
  <si>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</si>
  <si>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</si>
  <si>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</si>
  <si>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</si>
  <si>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</si>
  <si>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</si>
  <si>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</si>
  <si>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</si>
  <si>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</si>
  <si>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</si>
  <si>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</si>
  <si>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</si>
  <si>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</si>
  <si>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</si>
  <si>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</si>
  <si>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</si>
  <si>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</si>
  <si>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</si>
  <si>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</si>
  <si>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</si>
  <si>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</si>
  <si>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</si>
  <si>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</si>
  <si>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</si>
  <si>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</si>
  <si>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</si>
  <si>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</si>
  <si>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</si>
  <si>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</si>
  <si>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</si>
  <si>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</si>
  <si>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</si>
  <si>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</si>
  <si>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</si>
  <si>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</si>
  <si>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</si>
  <si>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</si>
  <si>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</si>
  <si>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</si>
  <si>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</si>
  <si>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</si>
  <si>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</si>
  <si>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</si>
  <si>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</si>
  <si>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</si>
  <si>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</si>
  <si>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</si>
  <si>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</si>
  <si>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</si>
  <si>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</si>
  <si>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</si>
  <si>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</si>
  <si>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</si>
  <si>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</si>
  <si>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</si>
  <si>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</si>
  <si>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</si>
  <si>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</si>
  <si>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</si>
  <si>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</si>
  <si>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</si>
  <si>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</si>
  <si>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</si>
  <si>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</si>
  <si>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</si>
  <si>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</si>
  <si>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</si>
  <si>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</si>
  <si>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</si>
  <si>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</si>
  <si>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</si>
  <si>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</si>
  <si>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</si>
  <si>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</si>
  <si>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</si>
  <si>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</si>
  <si>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</si>
  <si>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</si>
  <si>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</si>
  <si>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</si>
  <si>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</si>
  <si>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</si>
  <si>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</si>
  <si>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</si>
  <si>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</si>
  <si>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</si>
  <si>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</si>
  <si>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</si>
  <si>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</si>
  <si>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</si>
  <si>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</si>
  <si>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</si>
  <si>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</si>
  <si>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</si>
  <si>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</si>
  <si>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</si>
  <si>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</si>
  <si>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</si>
  <si>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</si>
  <si>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</si>
  <si>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</si>
  <si>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</si>
  <si>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</si>
  <si>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</si>
  <si>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</si>
  <si>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</si>
  <si>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</si>
  <si>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</si>
  <si>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</si>
  <si>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</si>
  <si>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</si>
  <si>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</si>
  <si>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</si>
  <si>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</si>
  <si>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</si>
  <si>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</si>
  <si>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</si>
  <si>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</si>
  <si>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</si>
  <si>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</si>
  <si>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</si>
  <si>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</si>
  <si>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</si>
  <si>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</si>
  <si>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</si>
  <si>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</si>
  <si>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</si>
  <si>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</si>
  <si>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</si>
  <si>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</si>
  <si>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</si>
  <si>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</si>
  <si>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</si>
  <si>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</si>
  <si>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</si>
  <si>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</si>
  <si>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</si>
  <si>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</si>
  <si>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</si>
  <si>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</si>
  <si>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</si>
  <si>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</si>
  <si>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</si>
  <si>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</si>
  <si>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</si>
  <si>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</si>
  <si>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</si>
  <si>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</si>
  <si>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</si>
  <si>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</si>
  <si>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</si>
  <si>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</si>
  <si>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</si>
  <si>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</si>
  <si>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</si>
  <si>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</si>
  <si>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</si>
  <si>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</si>
  <si>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</si>
  <si>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</si>
  <si>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</si>
  <si>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</si>
  <si>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</si>
  <si>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</si>
  <si>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</si>
  <si>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</si>
  <si>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</si>
  <si>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</si>
  <si>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</si>
  <si>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</si>
  <si>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</si>
  <si>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</si>
  <si>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</si>
  <si>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</si>
  <si>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</si>
  <si>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</si>
  <si>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</si>
  <si>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</si>
  <si>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</si>
  <si>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</si>
  <si>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</si>
  <si>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</si>
  <si>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</si>
  <si>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</si>
  <si>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</si>
  <si>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</si>
  <si>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</si>
  <si>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</si>
  <si>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</si>
  <si>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</si>
  <si>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</si>
  <si>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</si>
  <si>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</si>
  <si>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</si>
  <si>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</si>
  <si>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</si>
  <si>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</si>
  <si>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</si>
  <si>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</si>
  <si>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</si>
  <si>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</si>
  <si>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</si>
  <si>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</si>
  <si>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</si>
  <si>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</si>
  <si>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</si>
  <si>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</si>
  <si>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</si>
  <si>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</si>
  <si>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</si>
  <si>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</si>
  <si>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</si>
  <si>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</si>
  <si>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</si>
  <si>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</si>
  <si>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</si>
  <si>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</si>
  <si>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</si>
  <si>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</si>
  <si>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</si>
  <si>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</si>
  <si>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</si>
  <si>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</si>
  <si>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</si>
  <si>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</si>
  <si>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</si>
  <si>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</si>
  <si>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</si>
  <si>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</si>
  <si>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</si>
  <si>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</si>
  <si>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</si>
  <si>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</si>
  <si>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</si>
  <si>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</si>
  <si>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</si>
  <si>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</si>
  <si>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</si>
  <si>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</si>
  <si>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</si>
  <si>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</si>
  <si>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</si>
  <si>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</si>
  <si>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</si>
  <si>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</si>
  <si>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</si>
  <si>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</si>
  <si>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</si>
  <si>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</si>
  <si>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</si>
  <si>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</si>
  <si>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</si>
  <si>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</si>
  <si>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</si>
  <si>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</si>
  <si>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</si>
  <si>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</si>
  <si>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</si>
  <si>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</si>
  <si>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</si>
  <si>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</si>
  <si>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</si>
  <si>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</si>
  <si>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</si>
  <si>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</si>
  <si>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</si>
  <si>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</si>
  <si>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</si>
  <si>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</si>
  <si>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</si>
  <si>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</si>
  <si>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</si>
  <si>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</si>
  <si>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</si>
  <si>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</si>
  <si>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</si>
  <si>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</si>
  <si>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</si>
  <si>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</si>
  <si>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</si>
  <si>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</si>
  <si>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</si>
  <si>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</si>
  <si>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</si>
  <si>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</si>
  <si>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</si>
  <si>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</si>
  <si>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</si>
  <si>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</si>
  <si>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</si>
  <si>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</si>
  <si>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</si>
  <si>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</si>
  <si>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</si>
  <si>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</si>
  <si>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</si>
  <si>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</si>
  <si>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</si>
  <si>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</si>
  <si>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</si>
  <si>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</si>
  <si>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</si>
  <si>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</si>
  <si>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</si>
  <si>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</si>
  <si>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</si>
  <si>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</si>
  <si>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</si>
  <si>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</si>
  <si>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</si>
  <si>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</si>
  <si>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</si>
  <si>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</si>
  <si>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</si>
  <si>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</si>
  <si>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</si>
  <si>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</si>
  <si>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</si>
  <si>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</si>
  <si>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</si>
  <si>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</si>
  <si>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</si>
  <si>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</si>
  <si>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</si>
  <si>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</si>
  <si>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</si>
  <si>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</si>
  <si>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</si>
  <si>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</si>
  <si>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</si>
  <si>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</si>
  <si>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</si>
  <si>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</si>
  <si>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</si>
  <si>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</si>
  <si>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</si>
  <si>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</si>
  <si>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</si>
  <si>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</si>
  <si>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</si>
  <si>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</si>
  <si>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</si>
  <si>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</si>
  <si>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</si>
  <si>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</si>
  <si>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</si>
  <si>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</si>
  <si>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</si>
  <si>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</si>
  <si>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</si>
  <si>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</si>
  <si>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</si>
  <si>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</si>
  <si>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</si>
  <si>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</si>
  <si>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</si>
  <si>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</si>
  <si>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</si>
  <si>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</si>
  <si>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</si>
  <si>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</si>
  <si>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</si>
  <si>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</si>
  <si>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</si>
  <si>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</si>
  <si>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</si>
  <si>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</si>
  <si>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</si>
  <si>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</si>
  <si>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</si>
  <si>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</si>
  <si>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</si>
  <si>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</si>
  <si>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</si>
  <si>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</si>
  <si>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</si>
  <si>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</si>
  <si>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</si>
  <si>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</si>
  <si>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</si>
  <si>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</si>
  <si>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</si>
  <si>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</si>
  <si>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</si>
  <si>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</si>
  <si>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</si>
  <si>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</si>
  <si>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</si>
  <si>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</si>
  <si>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</si>
  <si>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</si>
  <si>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</si>
  <si>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</si>
  <si>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</si>
  <si>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</si>
  <si>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</si>
  <si>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</si>
  <si>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</si>
  <si>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</si>
  <si>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</si>
  <si>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</si>
  <si>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</si>
  <si>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</si>
  <si>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</si>
  <si>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</si>
  <si>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</si>
  <si>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</si>
  <si>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</si>
  <si>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</si>
  <si>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</si>
  <si>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</si>
  <si>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</si>
  <si>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</si>
  <si>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</si>
  <si>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</si>
  <si>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</si>
  <si>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</si>
  <si>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</si>
  <si>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</si>
  <si>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</si>
  <si>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</si>
  <si>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</si>
  <si>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</si>
  <si>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</si>
  <si>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</si>
  <si>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</si>
  <si>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</si>
  <si>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</si>
  <si>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</si>
  <si>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</si>
  <si>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</si>
  <si>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</si>
  <si>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</si>
  <si>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</si>
  <si>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</si>
  <si>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</si>
  <si>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</si>
  <si>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</si>
  <si>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</si>
  <si>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</si>
  <si>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</si>
  <si>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</si>
  <si>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</si>
  <si>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</si>
  <si>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</si>
  <si>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</si>
  <si>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</si>
  <si>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</si>
  <si>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</si>
  <si>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</si>
  <si>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</si>
  <si>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</si>
  <si>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</si>
  <si>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</si>
  <si>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</si>
  <si>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</si>
  <si>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</si>
  <si>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</si>
  <si>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</si>
  <si>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</si>
  <si>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</si>
  <si>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</si>
  <si>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</si>
  <si>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</si>
  <si>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</si>
  <si>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</si>
  <si>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</si>
  <si>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</si>
  <si>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</si>
  <si>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</si>
  <si>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</si>
  <si>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</si>
  <si>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</si>
  <si>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</si>
  <si>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</si>
  <si>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</si>
  <si>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</si>
  <si>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</si>
  <si>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</si>
  <si>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</si>
  <si>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</si>
  <si>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</si>
  <si>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</si>
  <si>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</si>
  <si>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</si>
  <si>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</si>
  <si>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</si>
  <si>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</si>
  <si>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</si>
  <si>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</si>
  <si>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</si>
  <si>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</si>
  <si>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</si>
  <si>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</si>
  <si>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</si>
  <si>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</si>
  <si>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</si>
  <si>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</si>
  <si>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</si>
  <si>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</si>
  <si>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</si>
  <si>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</si>
  <si>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</si>
  <si>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</si>
  <si>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</si>
  <si>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</si>
  <si>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</si>
  <si>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</si>
  <si>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</si>
  <si>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</si>
  <si>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</si>
  <si>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</si>
  <si>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</si>
  <si>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</si>
  <si>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</si>
  <si>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</si>
  <si>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</si>
  <si>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</si>
  <si>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</si>
  <si>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</si>
  <si>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</si>
  <si>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</si>
  <si>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</si>
  <si>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</si>
  <si>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</si>
  <si>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</si>
  <si>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</si>
  <si>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</si>
  <si>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</si>
  <si>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</si>
  <si>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</si>
  <si>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</si>
  <si>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</si>
  <si>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</si>
  <si>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</si>
  <si>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</si>
  <si>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</si>
  <si>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</si>
  <si>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</si>
  <si>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</si>
  <si>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</si>
  <si>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</si>
  <si>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</si>
  <si>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</si>
  <si>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</si>
  <si>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</si>
  <si>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</si>
  <si>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</si>
  <si>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</si>
  <si>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</si>
  <si>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</si>
  <si>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</si>
  <si>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</si>
  <si>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</si>
  <si>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</si>
  <si>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</si>
  <si>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</si>
  <si>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</si>
  <si>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</si>
  <si>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</si>
  <si>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</si>
  <si>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</si>
  <si>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</si>
  <si>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</si>
  <si>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</si>
  <si>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</si>
  <si>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</si>
  <si>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</si>
  <si>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</si>
  <si>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</si>
  <si>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</si>
  <si>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</si>
  <si>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</si>
  <si>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</si>
  <si>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</si>
  <si>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</si>
  <si>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</si>
  <si>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</si>
  <si>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</si>
  <si>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</si>
  <si>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</si>
  <si>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</si>
  <si>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</si>
  <si>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</si>
  <si>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</si>
  <si>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</si>
  <si>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</si>
  <si>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</si>
  <si>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</si>
  <si>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</si>
  <si>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</si>
  <si>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</si>
  <si>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</si>
  <si>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</si>
  <si>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</si>
  <si>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</si>
  <si>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</si>
  <si>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</si>
  <si>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</si>
  <si>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</si>
  <si>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</si>
  <si>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</si>
  <si>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</si>
  <si>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</si>
  <si>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</si>
  <si>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</si>
  <si>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</si>
  <si>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</si>
  <si>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</si>
  <si>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</si>
  <si>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</si>
  <si>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</si>
  <si>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</si>
  <si>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</si>
  <si>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</si>
  <si>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</si>
  <si>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</si>
  <si>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</si>
  <si>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</si>
  <si>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</si>
  <si>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</si>
  <si>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</si>
  <si>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</si>
  <si>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</si>
  <si>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</si>
  <si>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</si>
  <si>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</si>
  <si>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</si>
  <si>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</si>
  <si>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</si>
  <si>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</si>
  <si>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</si>
  <si>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</si>
  <si>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</si>
  <si>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</si>
  <si>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</si>
  <si>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</si>
  <si>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</si>
  <si>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</si>
  <si>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</si>
  <si>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</si>
  <si>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</si>
  <si>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</si>
  <si>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</si>
  <si>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</si>
  <si>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</si>
  <si>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</si>
  <si>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</si>
  <si>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</si>
  <si>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</si>
  <si>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</si>
  <si>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</si>
  <si>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</si>
  <si>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</si>
  <si>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</si>
  <si>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</si>
  <si>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</si>
  <si>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</si>
  <si>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</si>
  <si>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</si>
  <si>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</si>
  <si>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</si>
  <si>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</si>
  <si>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</si>
  <si>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</si>
  <si>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</si>
  <si>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</si>
  <si>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</si>
  <si>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</si>
  <si>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</si>
  <si>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</si>
  <si>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</si>
  <si>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</si>
  <si>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</si>
  <si>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</si>
  <si>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</si>
  <si>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</si>
  <si>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</si>
  <si>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</si>
  <si>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</si>
  <si>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</si>
  <si>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</si>
  <si>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</si>
  <si>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</si>
  <si>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</si>
  <si>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</si>
  <si>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</si>
  <si>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</si>
  <si>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</si>
  <si>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</si>
  <si>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</si>
  <si>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</si>
  <si>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</si>
  <si>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</si>
  <si>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</si>
  <si>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</si>
  <si>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</si>
  <si>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</si>
  <si>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</si>
  <si>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</si>
  <si>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</si>
  <si>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</si>
  <si>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</si>
  <si>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</si>
  <si>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</si>
  <si>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</si>
  <si>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</si>
  <si>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</si>
  <si>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</si>
  <si>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</si>
  <si>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</si>
  <si>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</si>
  <si>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</si>
  <si>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</si>
  <si>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</si>
  <si>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</si>
  <si>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</si>
  <si>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</si>
  <si>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</si>
  <si>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</si>
  <si>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</si>
  <si>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</si>
  <si>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</si>
  <si>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</si>
  <si>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</si>
  <si>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</si>
  <si>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</si>
  <si>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</si>
  <si>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</si>
  <si>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</si>
  <si>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</si>
  <si>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</si>
  <si>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</si>
  <si>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</si>
  <si>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</si>
  <si>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</si>
  <si>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</si>
  <si>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</si>
  <si>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</si>
  <si>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</si>
  <si>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</si>
  <si>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</si>
  <si>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</si>
  <si>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</si>
  <si>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</si>
  <si>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</si>
  <si>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</si>
  <si>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</si>
  <si>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</si>
  <si>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</si>
  <si>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</si>
  <si>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</si>
  <si>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</si>
  <si>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</si>
  <si>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</si>
  <si>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</si>
  <si>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</si>
  <si>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</si>
  <si>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</si>
  <si>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</si>
  <si>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</si>
  <si>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</si>
  <si>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</si>
  <si>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</si>
  <si>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</si>
  <si>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</si>
  <si>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</si>
  <si>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</si>
  <si>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</si>
  <si>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</si>
  <si>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</si>
  <si>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</si>
  <si>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</si>
  <si>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</si>
  <si>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</si>
  <si>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</si>
  <si>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</si>
  <si>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</si>
  <si>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</si>
  <si>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</si>
  <si>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</si>
  <si>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</si>
  <si>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</si>
  <si>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</si>
  <si>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</si>
  <si>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</si>
  <si>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</si>
  <si>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</si>
  <si>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</si>
  <si>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</si>
  <si>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</si>
  <si>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</si>
  <si>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</si>
  <si>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</si>
  <si>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</si>
  <si>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</si>
  <si>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</si>
  <si>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</si>
  <si>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</si>
  <si>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</si>
  <si>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</si>
  <si>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</si>
  <si>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</si>
  <si>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</si>
  <si>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</si>
  <si>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</si>
  <si>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</si>
  <si>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</si>
  <si>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</si>
  <si>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</si>
  <si>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</si>
  <si>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</si>
  <si>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</si>
  <si>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</si>
  <si>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</si>
  <si>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</si>
  <si>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</si>
  <si>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</si>
  <si>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</si>
  <si>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</si>
  <si>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</si>
  <si>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</si>
  <si>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</si>
  <si>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</si>
  <si>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</si>
  <si>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</si>
  <si>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</si>
  <si>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</si>
  <si>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</si>
  <si>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</si>
  <si>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</si>
  <si>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</si>
  <si>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</si>
  <si>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</si>
  <si>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</si>
  <si>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</si>
  <si>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</si>
  <si>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</si>
  <si>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</si>
  <si>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</si>
  <si>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</si>
  <si>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</si>
  <si>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</si>
  <si>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</si>
  <si>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</si>
  <si>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</si>
  <si>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</si>
  <si>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</si>
  <si>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</si>
  <si>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</si>
  <si>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</si>
  <si>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</si>
  <si>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</si>
  <si>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</si>
  <si>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</si>
  <si>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</si>
  <si>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</si>
  <si>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</si>
  <si>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</si>
  <si>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</si>
  <si>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</si>
  <si>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</si>
  <si>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</si>
  <si>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</si>
  <si>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</si>
  <si>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</si>
  <si>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</si>
  <si>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</si>
  <si>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</si>
  <si>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</si>
  <si>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</si>
  <si>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</si>
  <si>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</si>
  <si>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</si>
  <si>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</si>
  <si>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</si>
  <si>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</si>
  <si>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</si>
  <si>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</si>
  <si>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</si>
  <si>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</si>
  <si>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</si>
  <si>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</si>
  <si>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</si>
  <si>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</si>
  <si>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</si>
  <si>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</si>
  <si>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</si>
  <si>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</si>
  <si>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</si>
  <si>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</si>
  <si>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</si>
  <si>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</si>
  <si>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</si>
  <si>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</si>
  <si>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</si>
  <si>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</si>
  <si>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</si>
  <si>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</si>
  <si>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</si>
  <si>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</si>
  <si>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</si>
  <si>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</si>
  <si>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</si>
  <si>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</si>
  <si>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</si>
  <si>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</si>
  <si>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</si>
  <si>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</si>
  <si>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</si>
  <si>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</si>
  <si>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</si>
  <si>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</si>
  <si>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</si>
  <si>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</si>
  <si>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</si>
  <si>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</si>
  <si>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</si>
  <si>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</si>
  <si>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</si>
  <si>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</si>
  <si>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</si>
  <si>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</si>
  <si>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</si>
  <si>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</si>
  <si>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</si>
  <si>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</si>
  <si>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</si>
  <si>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</si>
  <si>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</si>
  <si>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</si>
  <si>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</si>
  <si>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</si>
  <si>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</si>
  <si>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</si>
  <si>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</si>
  <si>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</si>
  <si>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</si>
  <si>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</si>
  <si>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</si>
  <si>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</si>
  <si>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</si>
  <si>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</si>
  <si>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</si>
  <si>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</si>
  <si>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</si>
  <si>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</si>
  <si>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</si>
  <si>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</si>
  <si>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</si>
  <si>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</si>
  <si>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</si>
  <si>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</si>
  <si>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</si>
  <si>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</si>
  <si>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</si>
  <si>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</si>
  <si>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</si>
  <si>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</si>
  <si>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</si>
  <si>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</si>
  <si>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</si>
  <si>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</si>
  <si>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</si>
  <si>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</si>
  <si>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</si>
  <si>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</si>
  <si>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</si>
  <si>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</si>
  <si>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</si>
  <si>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</si>
  <si>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</si>
  <si>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</si>
  <si>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</si>
  <si>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</si>
  <si>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</si>
  <si>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</si>
  <si>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</si>
  <si>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</si>
  <si>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</si>
  <si>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</si>
  <si>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</si>
  <si>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</si>
  <si>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</si>
  <si>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</si>
  <si>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</si>
  <si>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</si>
  <si>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</si>
  <si>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</si>
  <si>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</si>
  <si>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</si>
  <si>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</si>
  <si>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</si>
  <si>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</si>
  <si>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</si>
  <si>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</si>
  <si>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</si>
  <si>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</si>
  <si>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</si>
  <si>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</si>
  <si>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</si>
  <si>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</si>
  <si>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</si>
  <si>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</si>
  <si>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</si>
  <si>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</si>
  <si>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</si>
  <si>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</si>
  <si>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</si>
  <si>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</si>
  <si>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</si>
  <si>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</si>
  <si>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</si>
  <si>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</si>
  <si>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</si>
  <si>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</si>
  <si>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</si>
  <si>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</si>
  <si>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</si>
  <si>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</si>
  <si>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</si>
  <si>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</si>
  <si>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</si>
  <si>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</si>
  <si>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</si>
  <si>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</si>
  <si>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</si>
  <si>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</si>
  <si>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</si>
  <si>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</si>
  <si>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</si>
  <si>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</si>
  <si>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</si>
  <si>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</si>
  <si>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</si>
  <si>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</si>
  <si>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</si>
  <si>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</si>
  <si>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</si>
  <si>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</si>
  <si>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</si>
  <si>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</si>
  <si>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</si>
  <si>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</si>
  <si>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</si>
  <si>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</si>
  <si>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</si>
  <si>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</si>
  <si>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</si>
  <si>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</si>
  <si>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</si>
  <si>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</si>
  <si>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</si>
  <si>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</si>
  <si>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</si>
  <si>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</si>
  <si>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</si>
  <si>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</si>
  <si>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</si>
  <si>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</si>
  <si>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</si>
  <si>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</si>
  <si>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</si>
  <si>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</si>
  <si>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</si>
  <si>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</si>
  <si>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</si>
  <si>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</si>
  <si>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</si>
  <si>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</si>
  <si>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</si>
  <si>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</si>
  <si>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</si>
  <si>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</si>
  <si>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</si>
  <si>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</si>
  <si>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</si>
  <si>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</si>
  <si>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</si>
  <si>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</si>
  <si>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</si>
  <si>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</si>
  <si>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</si>
  <si>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</si>
  <si>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</si>
  <si>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</si>
  <si>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</si>
  <si>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</si>
  <si>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</si>
  <si>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</si>
  <si>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</si>
  <si>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</si>
  <si>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</si>
  <si>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</si>
  <si>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</si>
  <si>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</si>
  <si>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</si>
  <si>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</si>
  <si>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</si>
  <si>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</si>
  <si>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</si>
  <si>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</si>
  <si>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</si>
  <si>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</si>
  <si>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</si>
  <si>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</si>
  <si>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</si>
  <si>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</si>
  <si>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</si>
  <si>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</si>
  <si>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</si>
  <si>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</si>
  <si>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</si>
  <si>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</si>
  <si>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</si>
  <si>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</si>
  <si>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</si>
  <si>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</si>
  <si>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</si>
  <si>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</si>
  <si>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</si>
  <si>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</si>
  <si>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</si>
  <si>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</si>
  <si>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</si>
  <si>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</si>
  <si>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</si>
  <si>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</si>
  <si>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</si>
  <si>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</si>
  <si>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</si>
  <si>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</si>
  <si>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</si>
  <si>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</si>
  <si>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</si>
  <si>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</si>
  <si>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</si>
  <si>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</si>
  <si>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</si>
  <si>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</si>
  <si>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</si>
  <si>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</si>
  <si>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</si>
  <si>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</si>
  <si>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</si>
  <si>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</si>
  <si>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</si>
  <si>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</si>
  <si>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</si>
  <si>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</si>
  <si>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</si>
  <si>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</si>
  <si>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</si>
  <si>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</si>
  <si>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</si>
  <si>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</si>
  <si>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</si>
  <si>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</si>
  <si>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</si>
  <si>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</si>
  <si>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</si>
  <si>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</si>
  <si>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</si>
  <si>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</si>
  <si>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</si>
  <si>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</si>
  <si>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</si>
  <si>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</si>
  <si>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</si>
  <si>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</si>
  <si>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</si>
  <si>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</si>
  <si>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</si>
  <si>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</si>
  <si>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</si>
  <si>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</si>
  <si>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</si>
  <si>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</si>
  <si>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</si>
  <si>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</si>
  <si>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</si>
  <si>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</si>
  <si>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</si>
  <si>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</si>
  <si>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</si>
  <si>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</si>
  <si>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</si>
  <si>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</si>
  <si>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</si>
  <si>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</si>
  <si>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</si>
  <si>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</si>
  <si>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</si>
  <si>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</si>
  <si>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</si>
  <si>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</si>
  <si>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</si>
  <si>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</si>
  <si>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</si>
  <si>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</si>
  <si>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</si>
  <si>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</si>
  <si>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</si>
  <si>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</si>
  <si>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</si>
  <si>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</si>
  <si>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</si>
  <si>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</si>
  <si>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</si>
  <si>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</si>
  <si>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</si>
  <si>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</si>
  <si>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</si>
  <si>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</si>
  <si>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</si>
  <si>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</si>
  <si>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</si>
  <si>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</si>
  <si>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</si>
  <si>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</si>
  <si>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</si>
  <si>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</si>
  <si>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</si>
  <si>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</si>
  <si>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</si>
  <si>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</si>
  <si>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</si>
  <si>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</si>
  <si>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</si>
  <si>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</si>
  <si>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</si>
  <si>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</si>
  <si>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</si>
  <si>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</si>
  <si>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</si>
  <si>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</si>
  <si>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</si>
  <si>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</si>
  <si>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</si>
  <si>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</si>
  <si>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</si>
  <si>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</si>
  <si>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</si>
  <si>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</si>
  <si>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</si>
  <si>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</si>
  <si>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</si>
  <si>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</si>
  <si>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</si>
  <si>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</si>
  <si>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</si>
  <si>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</si>
  <si>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</si>
  <si>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</si>
  <si>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</si>
  <si>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</si>
  <si>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</si>
  <si>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</si>
  <si>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</si>
  <si>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</si>
  <si>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</si>
  <si>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</si>
  <si>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</si>
  <si>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</si>
  <si>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</si>
  <si>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</si>
  <si>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</si>
  <si>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</si>
  <si>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</si>
  <si>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</si>
  <si>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</si>
  <si>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</si>
  <si>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</si>
  <si>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</si>
  <si>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</si>
  <si>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</si>
  <si>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</si>
  <si>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</si>
  <si>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</si>
  <si>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</si>
  <si>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</si>
  <si>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</si>
  <si>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</si>
  <si>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</si>
  <si>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</si>
  <si>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</si>
  <si>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</si>
  <si>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</si>
  <si>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</si>
  <si>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</si>
  <si>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</si>
  <si>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</si>
  <si>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</si>
  <si>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</si>
  <si>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</si>
  <si>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</si>
  <si>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</si>
  <si>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</si>
  <si>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</si>
  <si>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</si>
  <si>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</si>
  <si>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</si>
  <si>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</si>
  <si>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</si>
  <si>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</si>
  <si>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</si>
  <si>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</si>
  <si>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</si>
  <si>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</si>
  <si>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</si>
  <si>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</si>
  <si>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</si>
  <si>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</si>
  <si>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</si>
  <si>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</si>
  <si>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</si>
  <si>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</si>
  <si>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</si>
  <si>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</si>
  <si>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</si>
  <si>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</si>
  <si>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</si>
  <si>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</si>
  <si>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</si>
  <si>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</si>
  <si>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</si>
  <si>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</si>
  <si>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</si>
  <si>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</si>
  <si>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</si>
  <si>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</si>
  <si>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</si>
  <si>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</si>
  <si>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</si>
  <si>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</si>
  <si>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</si>
  <si>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</si>
  <si>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</si>
  <si>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</si>
  <si>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</si>
  <si>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</si>
  <si>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</si>
  <si>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</si>
  <si>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</si>
  <si>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</si>
  <si>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</si>
  <si>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</si>
  <si>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</si>
  <si>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</si>
  <si>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</si>
  <si>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</si>
  <si>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</si>
  <si>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</si>
  <si>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</si>
  <si>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</si>
  <si>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</si>
  <si>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</si>
  <si>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</si>
  <si>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</si>
  <si>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</si>
  <si>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</si>
  <si>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</si>
  <si>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</si>
  <si>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</si>
  <si>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</si>
  <si>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</si>
  <si>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</si>
  <si>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</si>
  <si>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</si>
  <si>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</si>
  <si>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</si>
  <si>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</si>
  <si>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</si>
  <si>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</si>
  <si>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</si>
  <si>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</si>
  <si>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</si>
  <si>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</si>
  <si>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</si>
  <si>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</si>
  <si>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</si>
  <si>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</si>
  <si>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</si>
  <si>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</si>
  <si>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</si>
  <si>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</si>
  <si>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</si>
  <si>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</si>
  <si>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</si>
  <si>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</si>
  <si>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</si>
  <si>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</si>
  <si>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</si>
  <si>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</si>
  <si>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</si>
  <si>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</si>
  <si>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</si>
  <si>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</si>
  <si>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</si>
  <si>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</si>
  <si>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</si>
  <si>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</si>
  <si>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</si>
  <si>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</si>
  <si>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</si>
  <si>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</si>
  <si>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</si>
  <si>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</si>
  <si>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</si>
  <si>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</si>
  <si>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</si>
  <si>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</si>
  <si>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</si>
  <si>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</si>
  <si>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</si>
  <si>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</si>
  <si>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</si>
  <si>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</si>
  <si>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</si>
  <si>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</si>
  <si>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</si>
  <si>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</si>
  <si>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</si>
  <si>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</si>
  <si>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</si>
  <si>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</si>
  <si>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</si>
  <si>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</si>
  <si>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</si>
  <si>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</si>
  <si>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</si>
  <si>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</si>
  <si>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</si>
  <si>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</si>
  <si>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</si>
  <si>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</si>
  <si>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</si>
  <si>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</si>
  <si>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</si>
  <si>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</si>
  <si>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</si>
  <si>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</si>
  <si>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</si>
  <si>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</si>
  <si>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</si>
  <si>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</si>
  <si>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</si>
  <si>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</si>
  <si>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</si>
  <si>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</si>
  <si>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</si>
  <si>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</si>
  <si>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</si>
  <si>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</si>
  <si>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</si>
  <si>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</si>
  <si>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</si>
  <si>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</si>
  <si>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</si>
  <si>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</si>
  <si>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</si>
  <si>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</si>
  <si>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</si>
  <si>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</si>
  <si>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</si>
  <si>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</si>
  <si>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</si>
  <si>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</si>
  <si>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</si>
  <si>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</si>
  <si>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</si>
  <si>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</si>
  <si>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</si>
  <si>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</si>
  <si>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</si>
  <si>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</si>
  <si>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</si>
  <si>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</si>
  <si>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</si>
  <si>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</si>
  <si>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</si>
  <si>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</si>
  <si>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</si>
  <si>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</si>
  <si>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</si>
  <si>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</si>
  <si>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</si>
  <si>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</si>
  <si>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</si>
  <si>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</si>
  <si>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</si>
  <si>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</si>
  <si>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</si>
  <si>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</si>
  <si>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</si>
  <si>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</si>
  <si>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</si>
  <si>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</si>
  <si>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</si>
  <si>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</si>
  <si>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</si>
  <si>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</si>
  <si>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</si>
  <si>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</si>
  <si>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</si>
  <si>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</si>
  <si>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</si>
  <si>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</si>
  <si>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</si>
  <si>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</si>
  <si>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</si>
  <si>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</si>
  <si>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</si>
  <si>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</si>
  <si>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</si>
  <si>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</si>
  <si>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</si>
  <si>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</si>
  <si>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</si>
  <si>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</si>
  <si>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</si>
  <si>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</si>
  <si>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</si>
  <si>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</si>
  <si>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</si>
  <si>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</si>
  <si>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</si>
  <si>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</si>
  <si>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</si>
  <si>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</si>
  <si>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</si>
  <si>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</si>
  <si>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</si>
  <si>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</si>
  <si>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</si>
  <si>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</si>
  <si>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</si>
  <si>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</si>
  <si>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</si>
  <si>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</si>
  <si>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</si>
  <si>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</si>
  <si>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</si>
  <si>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</si>
  <si>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</si>
  <si>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</si>
  <si>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</si>
  <si>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</si>
  <si>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</si>
  <si>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</si>
  <si>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</si>
  <si>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</si>
  <si>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</si>
  <si>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</si>
  <si>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</si>
  <si>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</si>
  <si>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</si>
  <si>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</si>
  <si>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</si>
  <si>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</si>
  <si>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</si>
  <si>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</si>
  <si>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</si>
  <si>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</si>
  <si>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</si>
  <si>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</si>
  <si>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</si>
  <si>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</si>
  <si>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</si>
  <si>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</si>
  <si>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</si>
  <si>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</si>
  <si>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</si>
  <si>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</si>
  <si>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</si>
  <si>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</si>
  <si>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</si>
  <si>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</si>
  <si>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</si>
  <si>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</si>
  <si>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</si>
  <si>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</si>
  <si>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</si>
  <si>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</si>
  <si>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</si>
  <si>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</si>
  <si>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</si>
  <si>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</si>
  <si>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</si>
  <si>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</si>
  <si>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</si>
  <si>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</si>
  <si>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</si>
  <si>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</si>
  <si>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</si>
  <si>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</si>
  <si>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</si>
  <si>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</si>
  <si>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</si>
  <si>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</si>
  <si>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</si>
  <si>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</si>
  <si>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</si>
  <si>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</si>
  <si>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</si>
  <si>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</si>
  <si>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</si>
  <si>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</si>
  <si>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</si>
  <si>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</si>
  <si>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</si>
  <si>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</si>
  <si>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</si>
  <si>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</si>
  <si>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</si>
  <si>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</si>
  <si>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</si>
  <si>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</si>
  <si>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</si>
  <si>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</si>
  <si>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</si>
  <si>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</si>
  <si>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</si>
  <si>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</si>
  <si>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</si>
  <si>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</si>
  <si>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</si>
  <si>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</si>
  <si>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</si>
  <si>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</si>
  <si>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</si>
  <si>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</si>
  <si>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</si>
  <si>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</si>
  <si>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</si>
  <si>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</si>
  <si>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</si>
  <si>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</si>
  <si>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</si>
  <si>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</si>
  <si>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</si>
  <si>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</si>
  <si>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</si>
  <si>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</si>
  <si>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</si>
  <si>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</si>
  <si>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</si>
  <si>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</si>
  <si>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</si>
  <si>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</si>
  <si>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</si>
  <si>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</si>
  <si>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</si>
  <si>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</si>
  <si>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</si>
  <si>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</si>
  <si>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</si>
  <si>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</si>
  <si>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</si>
  <si>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</si>
  <si>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</si>
  <si>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</si>
  <si>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</si>
  <si>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</si>
  <si>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</si>
  <si>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</si>
  <si>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</si>
  <si>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</si>
  <si>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</si>
  <si>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</si>
  <si>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</si>
  <si>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</si>
  <si>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</si>
  <si>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</si>
  <si>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</si>
  <si>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</si>
  <si>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</si>
  <si>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</si>
  <si>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</si>
  <si>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</si>
  <si>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</si>
  <si>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</si>
  <si>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</si>
  <si>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</si>
  <si>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</si>
  <si>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</si>
  <si>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</si>
  <si>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</si>
  <si>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</si>
  <si>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</si>
  <si>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</si>
  <si>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</si>
  <si>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</si>
  <si>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</si>
  <si>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</si>
  <si>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</si>
  <si>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</si>
  <si>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</si>
  <si>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</si>
  <si>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</si>
  <si>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</si>
  <si>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</si>
  <si>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</si>
  <si>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</si>
  <si>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</si>
  <si>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</si>
  <si>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</si>
  <si>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</si>
  <si>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</si>
  <si>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</si>
  <si>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</si>
  <si>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</si>
  <si>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</si>
  <si>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</si>
  <si>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</si>
  <si>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</si>
  <si>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</si>
  <si>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</si>
  <si>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</si>
  <si>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</si>
  <si>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</si>
  <si>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</si>
  <si>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</si>
  <si>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</si>
  <si>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</si>
  <si>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</si>
  <si>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</si>
  <si>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</si>
  <si>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</si>
  <si>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</si>
  <si>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</si>
  <si>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</si>
  <si>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</si>
  <si>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</si>
  <si>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</si>
  <si>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</si>
  <si>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</si>
  <si>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</si>
  <si>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</si>
  <si>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</si>
  <si>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</si>
  <si>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</si>
  <si>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</si>
  <si>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</si>
  <si>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</si>
  <si>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</si>
  <si>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</si>
  <si>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</si>
  <si>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</si>
  <si>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</si>
  <si>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</si>
  <si>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</si>
  <si>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</si>
  <si>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</si>
  <si>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</si>
  <si>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</si>
  <si>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</si>
  <si>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</si>
  <si>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</si>
  <si>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</si>
  <si>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</si>
  <si>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</si>
  <si>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</si>
  <si>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</si>
  <si>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</si>
  <si>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</si>
  <si>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</si>
  <si>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</si>
  <si>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</si>
  <si>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</si>
  <si>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</si>
  <si>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</si>
  <si>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</si>
  <si>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</si>
  <si>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</si>
  <si>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</si>
  <si>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</si>
  <si>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</si>
  <si>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</si>
  <si>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</si>
  <si>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</si>
  <si>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</si>
  <si>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</si>
  <si>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</si>
  <si>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</si>
  <si>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</si>
  <si>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</si>
  <si>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</si>
  <si>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</si>
  <si>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</si>
  <si>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</si>
  <si>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</si>
  <si>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</si>
  <si>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</si>
  <si>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</si>
  <si>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</si>
  <si>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</si>
  <si>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</si>
  <si>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</si>
  <si>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</si>
  <si>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</si>
  <si>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</si>
  <si>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</si>
  <si>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</si>
  <si>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</si>
  <si>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</si>
  <si>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</si>
  <si>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</si>
  <si>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</si>
  <si>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</si>
  <si>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</si>
  <si>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</si>
  <si>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</si>
  <si>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</si>
  <si>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</si>
  <si>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</si>
  <si>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</si>
  <si>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</si>
  <si>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</si>
  <si>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</si>
  <si>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</si>
  <si>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</si>
  <si>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</si>
  <si>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</si>
  <si>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</si>
  <si>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</si>
  <si>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</si>
  <si>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</si>
  <si>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</si>
  <si>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</si>
  <si>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</si>
  <si>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</si>
  <si>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</si>
  <si>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</si>
  <si>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</si>
  <si>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</si>
  <si>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</si>
  <si>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</si>
  <si>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</si>
  <si>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</si>
  <si>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</si>
  <si>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</si>
  <si>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</si>
  <si>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</si>
  <si>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</si>
  <si>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</si>
  <si>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</si>
  <si>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</si>
  <si>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</si>
  <si>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</si>
  <si>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</si>
  <si>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</si>
  <si>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</si>
  <si>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</si>
  <si>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</si>
  <si>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</si>
  <si>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</si>
  <si>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</si>
  <si>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</si>
  <si>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</si>
  <si>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</si>
  <si>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</si>
  <si>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</si>
  <si>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</si>
  <si>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</si>
  <si>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</si>
  <si>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</si>
  <si>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</si>
  <si>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</si>
  <si>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</si>
  <si>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</si>
  <si>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</si>
  <si>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</si>
  <si>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</si>
  <si>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</si>
  <si>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</si>
  <si>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</si>
  <si>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</si>
  <si>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</si>
  <si>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</si>
  <si>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</si>
  <si>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</si>
  <si>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</si>
  <si>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</si>
  <si>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</si>
  <si>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</si>
  <si>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</si>
  <si>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</si>
  <si>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</si>
  <si>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</si>
  <si>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</si>
  <si>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</si>
  <si>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</si>
  <si>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</si>
  <si>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</si>
  <si>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</si>
  <si>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</si>
  <si>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</si>
  <si>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</si>
  <si>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</si>
  <si>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</si>
  <si>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</si>
  <si>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</si>
  <si>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</si>
  <si>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</si>
  <si>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</si>
  <si>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</si>
  <si>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</si>
  <si>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</si>
  <si>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</si>
  <si>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</si>
  <si>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</si>
  <si>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</si>
  <si>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</si>
  <si>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</si>
  <si>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</si>
  <si>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</si>
  <si>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</si>
  <si>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</si>
  <si>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</si>
  <si>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</si>
  <si>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</si>
  <si>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</si>
  <si>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</si>
  <si>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</si>
  <si>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</si>
  <si>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</si>
  <si>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</si>
  <si>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</si>
  <si>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</si>
  <si>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</si>
  <si>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</si>
  <si>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</si>
  <si>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</si>
  <si>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</si>
  <si>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</si>
  <si>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</si>
  <si>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</si>
  <si>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</si>
  <si>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</si>
  <si>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</si>
  <si>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</si>
  <si>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</si>
  <si>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</si>
  <si>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</si>
  <si>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</si>
  <si>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</si>
  <si>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</si>
  <si>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</si>
  <si>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</si>
  <si>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</si>
  <si>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</si>
  <si>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</si>
  <si>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</si>
  <si>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</si>
  <si>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</si>
  <si>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</si>
  <si>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</si>
  <si>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</si>
  <si>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</si>
  <si>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</si>
  <si>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</si>
  <si>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</si>
  <si>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</si>
  <si>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</si>
  <si>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</si>
  <si>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</si>
  <si>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</si>
  <si>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</si>
  <si>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</si>
  <si>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</si>
  <si>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</si>
  <si>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</si>
  <si>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</si>
  <si>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</si>
  <si>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</si>
  <si>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</si>
  <si>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</si>
  <si>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</si>
  <si>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</si>
  <si>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</si>
  <si>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</si>
  <si>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</si>
  <si>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</si>
  <si>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</si>
  <si>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</si>
  <si>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</si>
  <si>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</si>
  <si>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</si>
  <si>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</si>
  <si>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</si>
  <si>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</si>
  <si>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</si>
  <si>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</si>
  <si>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</si>
  <si>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</si>
  <si>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</si>
  <si>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</si>
  <si>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</si>
  <si>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</si>
  <si>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</si>
  <si>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</si>
  <si>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</si>
  <si>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</si>
  <si>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</si>
  <si>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</si>
  <si>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</si>
  <si>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</si>
  <si>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</si>
  <si>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</si>
  <si>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</si>
  <si>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</si>
  <si>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</si>
  <si>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</si>
  <si>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</si>
  <si>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</si>
  <si>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</si>
  <si>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</si>
  <si>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</si>
  <si>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</si>
  <si>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</si>
  <si>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</si>
  <si>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</si>
  <si>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</si>
  <si>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</si>
  <si>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</si>
  <si>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</si>
  <si>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</si>
  <si>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</si>
  <si>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</si>
  <si>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</si>
  <si>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</si>
  <si>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</si>
  <si>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</si>
  <si>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</si>
  <si>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</si>
  <si>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</si>
  <si>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</si>
  <si>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</si>
  <si>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</si>
  <si>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</si>
  <si>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</si>
  <si>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</si>
  <si>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</si>
  <si>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</si>
  <si>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</si>
  <si>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</si>
  <si>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</si>
  <si>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</si>
  <si>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</si>
  <si>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</si>
  <si>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</si>
  <si>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</si>
  <si>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</si>
  <si>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</si>
  <si>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</si>
  <si>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</si>
  <si>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</si>
  <si>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</si>
  <si>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</si>
  <si>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</si>
  <si>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</si>
  <si>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</si>
  <si>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</si>
  <si>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</si>
  <si>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</si>
  <si>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</si>
  <si>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</si>
  <si>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</si>
  <si>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</si>
  <si>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</si>
  <si>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</si>
  <si>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</si>
  <si>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</si>
  <si>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</si>
  <si>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</si>
  <si>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</si>
  <si>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</si>
  <si>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</si>
  <si>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</si>
  <si>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</si>
  <si>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</si>
  <si>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</si>
  <si>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</si>
  <si>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</si>
  <si>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</si>
  <si>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</si>
  <si>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</si>
  <si>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</si>
  <si>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</si>
  <si>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</si>
  <si>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</si>
  <si>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</si>
  <si>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</si>
  <si>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</si>
  <si>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</si>
  <si>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</si>
  <si>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</si>
  <si>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</si>
  <si>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</si>
  <si>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</si>
  <si>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</si>
  <si>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</si>
  <si>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</si>
  <si>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</si>
  <si>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</si>
  <si>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</si>
  <si>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</si>
  <si>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</si>
  <si>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</si>
  <si>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</si>
  <si>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</si>
  <si>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</si>
  <si>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</si>
  <si>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</si>
  <si>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</si>
  <si>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</si>
  <si>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</si>
  <si>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</si>
  <si>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</si>
  <si>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</si>
  <si>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</si>
  <si>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</si>
  <si>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</si>
  <si>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</si>
  <si>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</si>
  <si>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</si>
  <si>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</si>
  <si>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</si>
  <si>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</si>
  <si>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</si>
  <si>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</si>
  <si>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</si>
  <si>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</si>
  <si>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</si>
  <si>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</si>
  <si>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</si>
  <si>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</si>
  <si>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</si>
  <si>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</si>
  <si>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</si>
  <si>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</si>
  <si>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</si>
  <si>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</si>
  <si>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</si>
  <si>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</si>
  <si>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</si>
  <si>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</si>
  <si>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</si>
  <si>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</si>
  <si>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</si>
  <si>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</si>
  <si>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</si>
  <si>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</si>
  <si>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</si>
  <si>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</si>
  <si>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</si>
  <si>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</si>
  <si>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</si>
  <si>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</si>
  <si>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</si>
  <si>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</si>
  <si>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</si>
  <si>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</si>
  <si>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</si>
  <si>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</si>
  <si>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</si>
  <si>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</si>
  <si>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</si>
  <si>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</si>
  <si>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</si>
  <si>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</si>
  <si>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</si>
  <si>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</si>
  <si>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</si>
  <si>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</si>
  <si>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</si>
  <si>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</si>
  <si>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</si>
  <si>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</si>
  <si>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</si>
  <si>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</si>
  <si>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</si>
  <si>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</si>
  <si>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</si>
  <si>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</si>
  <si>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</si>
  <si>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</si>
  <si>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</si>
  <si>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</si>
  <si>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</si>
  <si>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</si>
  <si>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</si>
  <si>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</si>
  <si>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</si>
  <si>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</si>
  <si>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</si>
  <si>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</si>
  <si>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</si>
  <si>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</si>
  <si>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</si>
  <si>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</si>
  <si>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</si>
  <si>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</si>
  <si>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</si>
  <si>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</si>
  <si>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</si>
  <si>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</si>
  <si>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</si>
  <si>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</si>
  <si>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</si>
  <si>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</si>
  <si>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</si>
  <si>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</si>
  <si>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</si>
  <si>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</si>
  <si>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</si>
  <si>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</si>
  <si>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</si>
  <si>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</si>
  <si>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</si>
  <si>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</si>
  <si>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</si>
  <si>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</si>
  <si>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</si>
  <si>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</si>
  <si>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</si>
  <si>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</si>
  <si>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</si>
  <si>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</si>
  <si>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</si>
  <si>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</si>
  <si>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</si>
  <si>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</si>
  <si>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</si>
  <si>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</si>
  <si>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</si>
  <si>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</si>
  <si>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</si>
  <si>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</si>
  <si>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</si>
  <si>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</si>
  <si>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</si>
  <si>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</si>
  <si>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</si>
  <si>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</si>
  <si>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</si>
  <si>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</si>
  <si>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</si>
  <si>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</si>
  <si>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</si>
  <si>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</si>
  <si>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</si>
  <si>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</si>
  <si>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</si>
  <si>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</si>
  <si>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</si>
  <si>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</si>
  <si>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</si>
  <si>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</si>
  <si>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</si>
  <si>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</si>
  <si>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</si>
  <si>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</si>
  <si>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</si>
  <si>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</si>
  <si>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</si>
  <si>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</si>
  <si>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</si>
  <si>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</si>
  <si>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</si>
  <si>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</si>
  <si>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</si>
  <si>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</si>
  <si>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</si>
  <si>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</si>
  <si>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</si>
  <si>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</si>
  <si>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</si>
  <si>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</si>
  <si>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</si>
  <si>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</si>
  <si>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</si>
  <si>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</si>
  <si>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</si>
  <si>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</si>
  <si>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</si>
  <si>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</si>
  <si>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</si>
  <si>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</si>
  <si>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</si>
  <si>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</si>
  <si>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</si>
  <si>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</si>
  <si>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</si>
  <si>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</si>
  <si>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</si>
  <si>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</si>
  <si>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</si>
  <si>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</si>
  <si>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</si>
  <si>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</si>
  <si>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</si>
  <si>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</si>
  <si>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</si>
  <si>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</si>
  <si>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</si>
  <si>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</si>
  <si>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</si>
  <si>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</si>
  <si>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</si>
  <si>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</si>
  <si>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</si>
  <si>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</si>
  <si>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</si>
  <si>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</si>
  <si>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</si>
  <si>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</si>
  <si>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</si>
  <si>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</si>
  <si>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</si>
  <si>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</si>
  <si>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</si>
  <si>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</si>
  <si>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</si>
  <si>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</si>
  <si>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</si>
  <si>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</si>
  <si>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</si>
  <si>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</si>
  <si>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</si>
  <si>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</si>
  <si>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</si>
  <si>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</si>
  <si>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</si>
  <si>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</si>
  <si>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</si>
  <si>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</si>
  <si>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</si>
  <si>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</si>
  <si>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</si>
  <si>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</si>
  <si>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</si>
  <si>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</si>
  <si>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</si>
  <si>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</si>
  <si>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</si>
  <si>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</si>
  <si>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</si>
  <si>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</si>
  <si>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</si>
  <si>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</si>
  <si>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</si>
  <si>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</si>
  <si>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</si>
  <si>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</si>
  <si>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</si>
  <si>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</si>
  <si>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</si>
  <si>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</si>
  <si>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</si>
  <si>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</si>
  <si>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</si>
  <si>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</si>
  <si>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</si>
  <si>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</si>
  <si>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</si>
  <si>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</si>
  <si>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</si>
  <si>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</si>
  <si>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</si>
  <si>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</si>
  <si>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</si>
  <si>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</si>
  <si>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</si>
  <si>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</si>
  <si>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</si>
  <si>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</si>
  <si>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</si>
  <si>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</si>
  <si>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</si>
  <si>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</si>
  <si>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</si>
  <si>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</si>
  <si>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</si>
  <si>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</si>
  <si>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</si>
  <si>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</si>
  <si>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</si>
  <si>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</si>
  <si>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</si>
  <si>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</si>
  <si>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</si>
  <si>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</si>
  <si>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</si>
  <si>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</si>
  <si>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</si>
  <si>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</si>
  <si>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</si>
  <si>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</si>
  <si>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</si>
  <si>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</si>
  <si>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</si>
  <si>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</si>
  <si>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</si>
  <si>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</si>
  <si>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</si>
  <si>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</si>
  <si>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</si>
  <si>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</si>
  <si>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</si>
  <si>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</si>
  <si>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</si>
  <si>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</si>
  <si>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</si>
  <si>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</si>
  <si>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</si>
  <si>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</si>
  <si>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</si>
  <si>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</si>
  <si>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</si>
  <si>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</si>
  <si>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</si>
  <si>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</si>
  <si>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</si>
  <si>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</si>
  <si>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</si>
  <si>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</si>
  <si>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</si>
  <si>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</si>
  <si>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</si>
  <si>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</si>
  <si>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</si>
  <si>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</si>
  <si>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</si>
  <si>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</si>
  <si>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</si>
  <si>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</si>
  <si>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</si>
  <si>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</si>
  <si>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</si>
  <si>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</si>
  <si>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</si>
  <si>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</si>
  <si>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</si>
  <si>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</si>
  <si>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</si>
  <si>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</si>
  <si>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</si>
  <si>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</si>
  <si>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</si>
  <si>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</si>
  <si>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</si>
  <si>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</si>
  <si>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</si>
  <si>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</si>
  <si>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</si>
  <si>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</si>
  <si>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</si>
  <si>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</si>
  <si>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</si>
  <si>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</si>
  <si>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</si>
  <si>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</si>
  <si>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</si>
  <si>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</si>
  <si>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</si>
  <si>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</si>
  <si>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</si>
  <si>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</si>
  <si>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</si>
  <si>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</si>
  <si>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</si>
  <si>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</si>
  <si>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</si>
  <si>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</si>
  <si>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</si>
  <si>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</si>
  <si>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</si>
  <si>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</si>
  <si>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</si>
  <si>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</si>
  <si>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</si>
  <si>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</si>
  <si>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</si>
  <si>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</si>
  <si>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</si>
  <si>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</si>
  <si>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</si>
  <si>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</si>
  <si>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</si>
  <si>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</si>
  <si>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</si>
  <si>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</si>
  <si>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</si>
  <si>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</si>
  <si>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</si>
  <si>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</si>
  <si>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</si>
  <si>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</si>
  <si>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</si>
  <si>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</si>
  <si>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</si>
  <si>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</si>
  <si>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</si>
  <si>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</si>
  <si>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</si>
  <si>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</si>
  <si>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</si>
  <si>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</si>
  <si>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</si>
  <si>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</si>
  <si>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</si>
  <si>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</si>
  <si>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</si>
  <si>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</si>
  <si>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</si>
  <si>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</si>
  <si>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</si>
  <si>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</si>
  <si>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</si>
  <si>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</si>
  <si>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</si>
  <si>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</si>
  <si>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</si>
  <si>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</si>
  <si>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</si>
  <si>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</si>
  <si>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</si>
  <si>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</si>
  <si>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</si>
  <si>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</si>
  <si>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</si>
  <si>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</si>
  <si>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</si>
  <si>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</si>
  <si>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</si>
  <si>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</si>
  <si>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</si>
  <si>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</si>
  <si>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</si>
  <si>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</si>
  <si>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</si>
  <si>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</si>
  <si>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</si>
  <si>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</si>
  <si>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</si>
  <si>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</si>
  <si>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</si>
  <si>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</si>
  <si>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</si>
  <si>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</si>
  <si>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</si>
  <si>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</si>
  <si>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</si>
  <si>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</si>
  <si>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</si>
  <si>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</si>
  <si>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</si>
  <si>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</si>
  <si>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</si>
  <si>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</si>
  <si>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</si>
  <si>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</si>
  <si>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</si>
  <si>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</si>
  <si>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</si>
  <si>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</si>
  <si>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</si>
  <si>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</si>
  <si>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</si>
  <si>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</si>
  <si>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</si>
  <si>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</si>
  <si>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</si>
  <si>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</si>
  <si>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</si>
  <si>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</si>
  <si>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</si>
  <si>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</si>
  <si>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</si>
  <si>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</si>
  <si>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</si>
  <si>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</si>
  <si>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</si>
  <si>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</si>
  <si>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</si>
  <si>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</si>
  <si>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</si>
  <si>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</si>
  <si>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</si>
  <si>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</si>
  <si>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</si>
  <si>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</si>
  <si>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</si>
  <si>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</si>
  <si>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</si>
  <si>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</si>
  <si>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</si>
  <si>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</si>
  <si>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</si>
  <si>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</si>
  <si>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</si>
  <si>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</si>
  <si>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</si>
  <si>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</si>
  <si>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</si>
  <si>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</si>
  <si>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</si>
  <si>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</si>
  <si>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</si>
  <si>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</si>
  <si>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</si>
  <si>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</si>
  <si>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</si>
  <si>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</si>
  <si>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</si>
  <si>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</si>
  <si>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</si>
  <si>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</si>
  <si>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</si>
  <si>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</si>
  <si>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</si>
  <si>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</si>
  <si>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</si>
  <si>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</si>
  <si>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</si>
  <si>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</si>
  <si>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</si>
  <si>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</si>
  <si>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</si>
  <si>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</si>
  <si>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</si>
  <si>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</si>
  <si>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</si>
  <si>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</si>
  <si>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</si>
  <si>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</si>
  <si>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</si>
  <si>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</si>
  <si>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</si>
  <si>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</si>
  <si>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</si>
  <si>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</si>
  <si>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</si>
  <si>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</si>
  <si>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</si>
  <si>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</si>
  <si>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</si>
  <si>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</si>
  <si>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</si>
  <si>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</si>
  <si>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</si>
  <si>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</si>
  <si>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</si>
  <si>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</si>
  <si>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</si>
  <si>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</si>
  <si>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</si>
  <si>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</si>
  <si>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</si>
  <si>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</si>
  <si>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</si>
  <si>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</si>
  <si>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</si>
  <si>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</si>
  <si>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</si>
  <si>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</si>
  <si>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</si>
  <si>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</si>
  <si>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</si>
  <si>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</si>
  <si>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</si>
  <si>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</si>
  <si>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</si>
  <si>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</si>
  <si>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</si>
  <si>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</si>
  <si>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</si>
  <si>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</si>
  <si>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</si>
  <si>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</si>
  <si>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</si>
  <si>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</si>
  <si>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</si>
  <si>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</si>
  <si>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</si>
  <si>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</si>
  <si>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</si>
  <si>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</si>
  <si>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</si>
  <si>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</si>
  <si>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</si>
  <si>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</si>
  <si>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</si>
  <si>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</si>
  <si>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</si>
  <si>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</si>
  <si>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</si>
  <si>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</si>
  <si>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</si>
  <si>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</si>
  <si>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</si>
  <si>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</si>
  <si>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</si>
  <si>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</si>
  <si>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</si>
  <si>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</si>
  <si>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</si>
  <si>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</si>
  <si>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</si>
  <si>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</si>
  <si>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</si>
  <si>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</si>
  <si>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</si>
  <si>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</si>
  <si>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</si>
  <si>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</si>
  <si>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</si>
  <si>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</si>
  <si>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</si>
  <si>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</si>
  <si>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</si>
  <si>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</si>
  <si>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</si>
  <si>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</si>
  <si>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</si>
  <si>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</si>
  <si>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</si>
  <si>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</si>
  <si>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</si>
  <si>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</si>
  <si>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</si>
  <si>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</si>
  <si>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</si>
  <si>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</si>
  <si>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</si>
  <si>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</si>
  <si>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</si>
  <si>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</si>
  <si>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</si>
  <si>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</si>
  <si>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</si>
  <si>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</si>
  <si>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</si>
  <si>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</si>
  <si>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</si>
  <si>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</si>
  <si>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</si>
  <si>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</si>
  <si>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</si>
  <si>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</si>
  <si>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</si>
  <si>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</si>
  <si>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</si>
  <si>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</si>
  <si>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</si>
  <si>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</si>
  <si>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</si>
  <si>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</si>
  <si>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</si>
  <si>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</si>
  <si>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</si>
  <si>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</si>
  <si>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</si>
  <si>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</si>
  <si>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</si>
  <si>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</si>
  <si>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</si>
  <si>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</si>
  <si>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</si>
  <si>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</si>
  <si>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</si>
  <si>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</si>
  <si>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</si>
  <si>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</si>
  <si>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</si>
  <si>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</si>
  <si>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</si>
  <si>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</si>
  <si>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</si>
  <si>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</si>
  <si>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</si>
  <si>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</si>
  <si>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</si>
  <si>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</si>
  <si>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</si>
  <si>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</si>
  <si>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</si>
  <si>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</si>
  <si>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</si>
  <si>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</si>
  <si>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</si>
  <si>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</si>
  <si>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</si>
  <si>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</si>
  <si>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</si>
  <si>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</si>
  <si>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</si>
  <si>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</si>
  <si>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</si>
  <si>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</si>
  <si>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</si>
  <si>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</si>
  <si>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</si>
  <si>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</si>
  <si>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</si>
  <si>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</si>
  <si>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</si>
  <si>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</si>
  <si>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</si>
  <si>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</si>
  <si>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</si>
  <si>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</si>
  <si>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</si>
  <si>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</si>
  <si>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</si>
  <si>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</si>
  <si>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</si>
  <si>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</si>
  <si>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</si>
  <si>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</si>
  <si>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</si>
  <si>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</si>
  <si>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</si>
  <si>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</si>
  <si>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</si>
  <si>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</si>
  <si>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</si>
  <si>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</si>
  <si>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</si>
  <si>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</si>
  <si>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</si>
  <si>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</si>
  <si>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</si>
  <si>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</si>
  <si>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</si>
  <si>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</si>
  <si>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</si>
  <si>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</si>
  <si>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</si>
  <si>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</si>
  <si>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</si>
  <si>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</si>
  <si>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</si>
  <si>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</si>
  <si>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</si>
  <si>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</si>
  <si>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</si>
  <si>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</si>
  <si>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</si>
  <si>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</si>
  <si>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</si>
  <si>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</si>
  <si>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</si>
  <si>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</si>
  <si>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</si>
  <si>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</si>
  <si>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</si>
  <si>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</si>
  <si>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</si>
  <si>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</si>
  <si>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</si>
  <si>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</si>
  <si>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</si>
  <si>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</si>
  <si>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</si>
  <si>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</si>
  <si>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</si>
  <si>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</si>
  <si>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</si>
  <si>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</si>
  <si>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</si>
  <si>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</si>
  <si>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</si>
  <si>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</si>
  <si>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</si>
  <si>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</si>
  <si>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</si>
  <si>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</si>
  <si>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</si>
  <si>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</si>
  <si>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</si>
  <si>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</si>
  <si>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</si>
  <si>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</si>
  <si>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</si>
  <si>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</si>
  <si>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</si>
  <si>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</si>
  <si>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</si>
  <si>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</si>
  <si>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</si>
  <si>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</si>
  <si>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</si>
  <si>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</si>
  <si>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</si>
  <si>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</si>
  <si>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</si>
  <si>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</si>
  <si>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</si>
  <si>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</si>
  <si>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</si>
  <si>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</si>
  <si>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</si>
  <si>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</si>
  <si>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</si>
  <si>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</si>
  <si>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</si>
  <si>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</si>
  <si>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</si>
  <si>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</si>
  <si>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</si>
  <si>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</si>
  <si>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</si>
  <si>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</si>
  <si>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</si>
  <si>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</si>
  <si>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</si>
  <si>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</si>
  <si>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</si>
  <si>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</si>
  <si>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</si>
  <si>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</si>
  <si>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</si>
  <si>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</si>
  <si>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</si>
  <si>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</si>
  <si>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</si>
  <si>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</si>
  <si>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</si>
  <si>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</si>
  <si>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</si>
  <si>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</si>
  <si>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</si>
  <si>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</si>
  <si>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</si>
  <si>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</si>
  <si>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</si>
  <si>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</si>
  <si>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</si>
  <si>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</si>
  <si>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</si>
  <si>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</si>
  <si>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</si>
  <si>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</si>
  <si>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</si>
  <si>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</si>
  <si>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</si>
  <si>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</si>
  <si>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</si>
  <si>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</si>
  <si>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</si>
  <si>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</si>
  <si>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</si>
  <si>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</si>
  <si>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</si>
  <si>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</si>
  <si>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</si>
  <si>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</si>
  <si>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</si>
  <si>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</si>
  <si>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</si>
  <si>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</si>
  <si>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</si>
  <si>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</si>
  <si>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</si>
  <si>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</si>
  <si>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</si>
  <si>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</si>
  <si>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</si>
  <si>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</si>
  <si>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</si>
  <si>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</si>
  <si>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</si>
  <si>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</si>
  <si>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</si>
  <si>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</si>
  <si>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</si>
  <si>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</si>
  <si>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</si>
  <si>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</si>
  <si>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</si>
  <si>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</si>
  <si>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</si>
  <si>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</si>
  <si>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</si>
  <si>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</si>
  <si>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</si>
  <si>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</si>
  <si>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</si>
  <si>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</si>
  <si>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</si>
  <si>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</si>
  <si>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</si>
  <si>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</si>
  <si>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</si>
  <si>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</si>
  <si>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</si>
  <si>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</si>
  <si>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</si>
  <si>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</si>
  <si>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</si>
  <si>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</si>
  <si>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</si>
  <si>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</si>
  <si>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</si>
  <si>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</si>
  <si>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</si>
  <si>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</si>
  <si>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</si>
  <si>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</si>
  <si>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</si>
  <si>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</si>
  <si>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</si>
  <si>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</si>
  <si>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</si>
  <si>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</si>
  <si>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</si>
  <si>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</si>
  <si>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</si>
  <si>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</si>
  <si>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</si>
  <si>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</si>
  <si>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</si>
  <si>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</si>
  <si>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</si>
  <si>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</si>
  <si>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</si>
  <si>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</si>
  <si>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</si>
  <si>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</si>
  <si>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</si>
  <si>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</si>
  <si>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</si>
  <si>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</si>
  <si>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</si>
  <si>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</si>
  <si>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</si>
  <si>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</si>
  <si>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</si>
  <si>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</si>
  <si>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</si>
  <si>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</si>
  <si>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</si>
  <si>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</si>
  <si>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</si>
  <si>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</si>
  <si>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</si>
  <si>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</si>
  <si>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</si>
  <si>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</si>
  <si>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</si>
  <si>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</si>
  <si>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</si>
  <si>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</si>
  <si>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</si>
  <si>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</si>
  <si>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</si>
  <si>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</si>
  <si>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</si>
  <si>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</si>
  <si>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</si>
  <si>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</si>
  <si>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</si>
  <si>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</si>
  <si>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</si>
  <si>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</si>
  <si>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</si>
  <si>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</si>
  <si>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</si>
  <si>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</si>
  <si>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</si>
  <si>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</si>
  <si>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</si>
  <si>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</si>
  <si>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</si>
  <si>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</si>
  <si>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</si>
  <si>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</si>
  <si>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</si>
  <si>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</si>
  <si>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</si>
  <si>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</si>
  <si>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</si>
  <si>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</si>
  <si>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</si>
  <si>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</si>
  <si>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</si>
  <si>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</si>
  <si>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</si>
  <si>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</si>
  <si>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</si>
  <si>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</si>
  <si>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</si>
  <si>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</si>
  <si>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</si>
  <si>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</si>
  <si>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</si>
  <si>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</si>
  <si>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</si>
  <si>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</si>
  <si>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</si>
  <si>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</si>
  <si>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</si>
  <si>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</si>
  <si>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</si>
  <si>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</si>
  <si>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</si>
  <si>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</si>
  <si>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</si>
  <si>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</si>
  <si>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</si>
  <si>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</si>
  <si>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</si>
  <si>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</si>
  <si>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</si>
  <si>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</si>
  <si>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</si>
  <si>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</si>
  <si>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</si>
  <si>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</si>
  <si>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</si>
  <si>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</si>
  <si>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</si>
  <si>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</si>
  <si>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</si>
  <si>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</si>
  <si>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</si>
  <si>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</si>
  <si>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</si>
  <si>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</si>
  <si>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</si>
  <si>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</si>
  <si>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</si>
  <si>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</si>
  <si>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</si>
  <si>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</si>
  <si>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</si>
  <si>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</si>
  <si>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</si>
  <si>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</si>
  <si>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</si>
  <si>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</si>
  <si>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</si>
  <si>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</si>
  <si>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</si>
  <si>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</si>
  <si>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</si>
  <si>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</si>
  <si>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</si>
  <si>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</si>
  <si>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</si>
  <si>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</si>
  <si>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</si>
  <si>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</si>
  <si>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</si>
  <si>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</si>
  <si>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</si>
  <si>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</si>
  <si>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</si>
  <si>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</si>
  <si>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</si>
  <si>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</si>
  <si>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</si>
  <si>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</si>
  <si>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</si>
  <si>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</si>
  <si>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</si>
  <si>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</si>
  <si>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</si>
  <si>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</si>
  <si>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</si>
  <si>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</si>
  <si>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</si>
  <si>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</si>
  <si>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</si>
  <si>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</si>
  <si>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</si>
  <si>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</si>
  <si>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</si>
  <si>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</si>
  <si>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</si>
  <si>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</si>
  <si>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</si>
  <si>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</si>
  <si>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</si>
  <si>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</si>
  <si>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</si>
  <si>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</si>
  <si>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</si>
  <si>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</si>
  <si>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</si>
  <si>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</si>
  <si>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</si>
  <si>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</si>
  <si>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</si>
  <si>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</si>
  <si>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</si>
  <si>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</si>
  <si>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</si>
  <si>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</si>
  <si>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</si>
  <si>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</si>
  <si>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</si>
  <si>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</si>
  <si>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</si>
  <si>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</si>
  <si>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</si>
  <si>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</si>
  <si>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</si>
  <si>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</si>
  <si>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</si>
  <si>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</si>
  <si>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</si>
  <si>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</si>
  <si>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</si>
  <si>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</si>
  <si>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</si>
  <si>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</si>
  <si>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</si>
  <si>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</si>
  <si>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</si>
  <si>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</si>
  <si>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</si>
  <si>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</si>
  <si>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</si>
  <si>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</si>
  <si>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</si>
  <si>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</si>
  <si>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</si>
  <si>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</si>
  <si>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</si>
  <si>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</si>
  <si>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</si>
  <si>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</si>
  <si>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</si>
  <si>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</si>
  <si>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</si>
  <si>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</si>
  <si>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</si>
  <si>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</si>
  <si>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</si>
  <si>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</si>
  <si>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</si>
  <si>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</si>
  <si>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</si>
  <si>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</si>
  <si>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</si>
  <si>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</si>
  <si>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</si>
  <si>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</si>
  <si>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</si>
  <si>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</si>
  <si>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</si>
  <si>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</si>
  <si>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</si>
  <si>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</si>
  <si>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</si>
  <si>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</si>
  <si>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</si>
  <si>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</si>
  <si>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</si>
  <si>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</si>
  <si>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</si>
  <si>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</si>
  <si>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</si>
  <si>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</si>
  <si>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</si>
  <si>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</si>
  <si>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</si>
  <si>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</si>
  <si>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</si>
  <si>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</si>
  <si>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</si>
  <si>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</si>
  <si>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</si>
  <si>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</si>
  <si>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</si>
  <si>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</si>
  <si>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</si>
  <si>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</si>
  <si>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</si>
  <si>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</si>
  <si>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</si>
  <si>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</si>
  <si>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</si>
  <si>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</si>
  <si>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</si>
  <si>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</si>
  <si>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</si>
  <si>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</si>
  <si>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</si>
  <si>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</si>
  <si>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</si>
  <si>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</si>
  <si>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</si>
  <si>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</si>
  <si>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</si>
  <si>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</si>
  <si>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</si>
  <si>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</si>
  <si>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</si>
  <si>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</si>
  <si>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</si>
  <si>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</si>
  <si>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</si>
  <si>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</si>
  <si>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</si>
  <si>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</si>
  <si>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</si>
  <si>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</si>
  <si>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</si>
  <si>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</si>
  <si>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</si>
  <si>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</si>
  <si>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</si>
  <si>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</si>
  <si>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</si>
  <si>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</si>
  <si>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</si>
  <si>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</si>
  <si>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</si>
  <si>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</si>
  <si>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</si>
  <si>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</si>
  <si>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</si>
  <si>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</si>
  <si>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</si>
  <si>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</si>
  <si>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</si>
  <si>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</si>
  <si>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</si>
  <si>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</si>
  <si>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</si>
  <si>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</si>
  <si>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</si>
  <si>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</si>
  <si>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</si>
  <si>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</si>
  <si>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</si>
  <si>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</si>
  <si>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</si>
  <si>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</si>
  <si>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</si>
  <si>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</si>
  <si>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</si>
  <si>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</si>
  <si>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</si>
  <si>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</si>
  <si>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</si>
  <si>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</si>
  <si>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</si>
  <si>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</si>
  <si>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</si>
  <si>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</si>
  <si>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</si>
  <si>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</si>
  <si>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</si>
  <si>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</si>
  <si>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</si>
  <si>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</si>
  <si>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</si>
  <si>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</si>
  <si>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</si>
  <si>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</si>
  <si>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</si>
  <si>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</si>
  <si>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</si>
  <si>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</si>
  <si>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</si>
  <si>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</si>
  <si>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</si>
  <si>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</si>
  <si>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</si>
  <si>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</si>
  <si>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</si>
  <si>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</si>
  <si>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</si>
  <si>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</si>
  <si>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</si>
  <si>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</si>
  <si>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</si>
  <si>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</si>
  <si>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</si>
  <si>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</si>
  <si>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</si>
  <si>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</si>
  <si>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</si>
  <si>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</si>
  <si>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</si>
  <si>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</si>
  <si>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</si>
  <si>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</si>
  <si>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</si>
  <si>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</si>
  <si>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</si>
  <si>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</si>
  <si>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</si>
  <si>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</si>
  <si>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</si>
  <si>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</si>
  <si>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</si>
  <si>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</si>
  <si>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</si>
  <si>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</si>
  <si>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</si>
  <si>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</si>
  <si>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</si>
  <si>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</si>
  <si>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</si>
  <si>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</si>
  <si>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</si>
  <si>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</si>
  <si>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</si>
  <si>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</si>
  <si>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</si>
  <si>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</si>
  <si>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</si>
  <si>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</si>
  <si>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</si>
  <si>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</si>
  <si>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</si>
  <si>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</si>
  <si>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</si>
  <si>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</si>
  <si>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</si>
  <si>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</si>
  <si>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</si>
  <si>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</si>
  <si>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</si>
  <si>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</si>
  <si>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</si>
  <si>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</si>
  <si>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</si>
  <si>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</si>
  <si>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</si>
  <si>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</si>
  <si>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</si>
  <si>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</si>
  <si>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</si>
  <si>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</si>
  <si>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</si>
  <si>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</si>
  <si>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</si>
  <si>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</si>
  <si>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</si>
  <si>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</si>
  <si>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</si>
  <si>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</si>
  <si>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</si>
  <si>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</si>
  <si>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</si>
  <si>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</si>
  <si>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</si>
  <si>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</si>
  <si>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</si>
  <si>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</si>
  <si>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</si>
  <si>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</si>
  <si>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</si>
  <si>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</si>
  <si>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</si>
  <si>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</si>
  <si>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</si>
  <si>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</si>
  <si>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</si>
  <si>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</si>
  <si>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</si>
  <si>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</si>
  <si>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</si>
  <si>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</si>
  <si>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</si>
  <si>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</si>
  <si>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</si>
  <si>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</si>
  <si>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</si>
  <si>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</si>
  <si>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</si>
  <si>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</si>
  <si>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</si>
  <si>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</si>
  <si>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</si>
  <si>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</si>
  <si>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</si>
  <si>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</si>
  <si>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</si>
  <si>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</si>
  <si>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</si>
  <si>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</si>
  <si>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</si>
  <si>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</si>
  <si>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</si>
  <si>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</si>
  <si>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</si>
  <si>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</si>
  <si>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</si>
  <si>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</si>
  <si>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</si>
  <si>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</si>
  <si>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</si>
  <si>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</si>
  <si>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</si>
  <si>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</si>
  <si>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</si>
  <si>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</si>
  <si>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</si>
  <si>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</si>
  <si>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</si>
  <si>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</si>
  <si>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</si>
  <si>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</si>
  <si>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</si>
  <si>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</si>
  <si>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</si>
  <si>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</si>
  <si>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</si>
  <si>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</si>
  <si>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</si>
  <si>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</si>
  <si>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</si>
  <si>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</si>
  <si>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</si>
  <si>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</si>
  <si>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</si>
  <si>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</si>
  <si>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</si>
  <si>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</si>
  <si>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</si>
  <si>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</si>
  <si>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</si>
  <si>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</si>
  <si>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</si>
  <si>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</si>
  <si>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</si>
  <si>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</si>
  <si>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</si>
  <si>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</si>
  <si>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</si>
  <si>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</si>
  <si>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</si>
  <si>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</si>
  <si>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</si>
  <si>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</si>
  <si>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</si>
  <si>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</si>
  <si>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</si>
  <si>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</si>
  <si>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</si>
  <si>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</si>
  <si>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</si>
  <si>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</si>
  <si>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</si>
  <si>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</si>
  <si>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</si>
  <si>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</si>
  <si>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</si>
  <si>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</si>
  <si>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</si>
  <si>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</si>
  <si>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</si>
  <si>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</si>
  <si>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</si>
  <si>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</si>
  <si>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</si>
  <si>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</si>
  <si>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</si>
  <si>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</si>
  <si>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</si>
  <si>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</si>
  <si>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</si>
  <si>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</si>
  <si>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</si>
  <si>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</si>
  <si>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</si>
  <si>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</si>
  <si>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</si>
  <si>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</si>
  <si>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</si>
  <si>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</si>
  <si>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</si>
  <si>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</si>
  <si>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</si>
  <si>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</si>
  <si>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</si>
  <si>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</si>
  <si>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</si>
  <si>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</si>
  <si>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</si>
  <si>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</si>
  <si>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</si>
  <si>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</si>
  <si>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</si>
  <si>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</si>
  <si>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</si>
  <si>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</si>
  <si>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</si>
  <si>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</si>
  <si>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</si>
  <si>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</si>
  <si>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</si>
  <si>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</si>
  <si>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</si>
  <si>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</si>
  <si>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</si>
  <si>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</si>
  <si>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</si>
  <si>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</si>
  <si>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</si>
  <si>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</si>
  <si>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</si>
  <si>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</si>
  <si>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</si>
  <si>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</si>
  <si>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</si>
  <si>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</si>
  <si>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</si>
  <si>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</si>
  <si>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</si>
  <si>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</si>
  <si>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</si>
  <si>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</si>
  <si>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</si>
  <si>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</si>
  <si>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</si>
  <si>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</si>
  <si>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</si>
  <si>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</si>
  <si>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</si>
  <si>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</si>
  <si>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</si>
  <si>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</si>
  <si>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</si>
  <si>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</si>
  <si>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</si>
  <si>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</si>
  <si>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</si>
  <si>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</si>
  <si>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</si>
  <si>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</si>
  <si>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</si>
  <si>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</si>
  <si>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</si>
  <si>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</si>
  <si>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</si>
  <si>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</si>
  <si>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</si>
  <si>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</si>
  <si>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</si>
  <si>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</si>
  <si>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</si>
  <si>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</si>
  <si>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</si>
  <si>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</si>
  <si>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</si>
  <si>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</si>
  <si>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</si>
  <si>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</si>
  <si>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</si>
  <si>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</si>
  <si>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</si>
  <si>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</si>
  <si>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</si>
  <si>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</si>
  <si>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</si>
  <si>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</si>
  <si>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</si>
  <si>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</si>
  <si>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</si>
  <si>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</si>
  <si>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</si>
  <si>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</si>
  <si>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</si>
  <si>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</si>
  <si>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</si>
  <si>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</si>
  <si>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</si>
  <si>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</si>
  <si>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</si>
  <si>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</si>
  <si>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</si>
  <si>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</si>
  <si>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</si>
  <si>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</si>
  <si>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</si>
  <si>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</si>
  <si>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</si>
  <si>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</si>
  <si>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</si>
  <si>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</si>
  <si>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</si>
  <si>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</si>
  <si>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</si>
  <si>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</si>
  <si>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</si>
  <si>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</si>
  <si>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</si>
  <si>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</si>
  <si>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</si>
  <si>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</si>
  <si>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</si>
  <si>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</si>
  <si>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</si>
  <si>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</si>
  <si>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</si>
  <si>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</si>
  <si>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</si>
  <si>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</si>
  <si>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</si>
  <si>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</si>
  <si>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</si>
  <si>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</si>
  <si>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</si>
  <si>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</si>
  <si>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</si>
  <si>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</si>
  <si>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</si>
  <si>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</si>
  <si>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</si>
  <si>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</si>
  <si>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</si>
  <si>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</si>
  <si>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</si>
  <si>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</si>
  <si>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</si>
  <si>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</si>
  <si>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</si>
  <si>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</si>
  <si>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</si>
  <si>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</si>
  <si>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</si>
  <si>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</si>
  <si>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</si>
  <si>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</si>
  <si>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</si>
  <si>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</si>
  <si>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</si>
  <si>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</si>
  <si>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</si>
  <si>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</si>
  <si>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</si>
  <si>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</si>
  <si>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</si>
  <si>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</si>
  <si>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</si>
  <si>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</si>
  <si>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</si>
  <si>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</si>
  <si>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</si>
  <si>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</si>
  <si>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</si>
  <si>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</si>
  <si>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</si>
  <si>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</si>
  <si>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</si>
  <si>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</si>
  <si>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</si>
  <si>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</si>
  <si>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</si>
  <si>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</si>
  <si>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</si>
  <si>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</si>
  <si>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</si>
  <si>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</si>
  <si>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</si>
  <si>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</si>
  <si>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</si>
  <si>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</si>
  <si>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</si>
  <si>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</si>
  <si>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</si>
  <si>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</si>
  <si>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</si>
  <si>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</si>
  <si>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</si>
  <si>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</si>
  <si>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</si>
  <si>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</si>
  <si>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</si>
  <si>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</si>
  <si>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</si>
  <si>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</si>
  <si>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</si>
  <si>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</si>
  <si>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</si>
  <si>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</si>
  <si>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</si>
  <si>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</si>
  <si>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</si>
  <si>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</si>
  <si>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</si>
  <si>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</si>
  <si>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</si>
  <si>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</si>
  <si>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</si>
  <si>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</si>
  <si>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</si>
  <si>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</si>
  <si>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</si>
  <si>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</si>
  <si>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</si>
  <si>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</si>
  <si>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</si>
  <si>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</si>
  <si>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</si>
  <si>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</si>
  <si>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</si>
  <si>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</si>
  <si>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</si>
  <si>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</si>
  <si>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</si>
  <si>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</si>
  <si>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</si>
  <si>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</si>
  <si>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</si>
  <si>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</si>
  <si>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</si>
  <si>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</si>
  <si>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</si>
  <si>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</si>
  <si>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</si>
  <si>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</si>
  <si>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</si>
  <si>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</si>
  <si>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</si>
  <si>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</si>
  <si>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</si>
  <si>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</si>
  <si>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</si>
  <si>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</si>
  <si>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</si>
  <si>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</si>
  <si>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</si>
  <si>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</si>
  <si>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</si>
  <si>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</si>
  <si>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</si>
  <si>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</si>
  <si>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</si>
  <si>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</si>
  <si>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</si>
  <si>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</si>
  <si>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</si>
  <si>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</si>
  <si>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</si>
  <si>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</si>
  <si>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</si>
  <si>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</si>
  <si>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</si>
  <si>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</si>
  <si>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</si>
  <si>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</si>
  <si>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</si>
  <si>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</si>
  <si>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</si>
  <si>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</si>
  <si>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</si>
  <si>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</si>
  <si>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</si>
  <si>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</si>
  <si>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</si>
  <si>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</si>
  <si>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</si>
  <si>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</si>
  <si>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</si>
  <si>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</si>
  <si>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</si>
  <si>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</si>
  <si>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</si>
  <si>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</si>
  <si>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</si>
  <si>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</si>
  <si>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</si>
  <si>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</si>
  <si>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</si>
  <si>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</si>
  <si>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</si>
  <si>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</si>
  <si>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</si>
  <si>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</si>
  <si>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</si>
  <si>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</si>
  <si>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</si>
  <si>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</si>
  <si>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</si>
  <si>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</si>
  <si>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</si>
  <si>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</si>
  <si>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</si>
  <si>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</si>
  <si>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</si>
  <si>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</si>
  <si>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</si>
  <si>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</si>
  <si>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</si>
  <si>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</si>
  <si>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</si>
  <si>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</si>
  <si>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</si>
  <si>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</si>
  <si>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</si>
  <si>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</si>
  <si>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</si>
  <si>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</si>
  <si>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</si>
  <si>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</si>
  <si>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</si>
  <si>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</si>
  <si>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</si>
  <si>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</si>
  <si>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</si>
  <si>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</si>
  <si>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</si>
  <si>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</si>
  <si>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</si>
  <si>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</si>
  <si>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</si>
  <si>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</si>
  <si>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</si>
  <si>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</si>
  <si>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</si>
  <si>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</si>
  <si>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</si>
  <si>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</si>
  <si>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</si>
  <si>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</si>
  <si>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</si>
  <si>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</si>
  <si>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</si>
  <si>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</si>
  <si>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</si>
  <si>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</si>
  <si>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</si>
  <si>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</si>
  <si>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</si>
  <si>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</si>
  <si>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</si>
  <si>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</si>
  <si>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</si>
  <si>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</si>
  <si>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</si>
  <si>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</si>
  <si>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</si>
  <si>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</si>
  <si>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</si>
  <si>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</si>
  <si>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</si>
  <si>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</si>
  <si>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</si>
  <si>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</si>
  <si>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</si>
  <si>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</si>
  <si>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</si>
  <si>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</si>
  <si>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</si>
  <si>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</si>
  <si>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</si>
  <si>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</si>
  <si>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</si>
  <si>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</si>
  <si>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</si>
  <si>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</si>
  <si>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</si>
  <si>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</si>
  <si>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</si>
  <si>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</si>
  <si>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</si>
  <si>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</si>
  <si>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</si>
  <si>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</si>
  <si>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</si>
  <si>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</si>
  <si>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</si>
  <si>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</si>
  <si>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</si>
  <si>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</si>
  <si>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</si>
  <si>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</si>
  <si>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</si>
  <si>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</si>
  <si>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</si>
  <si>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</si>
  <si>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</si>
  <si>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</si>
  <si>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</si>
  <si>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</si>
  <si>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</si>
  <si>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</si>
  <si>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</si>
  <si>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</si>
  <si>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</si>
  <si>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</si>
  <si>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</si>
  <si>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</si>
  <si>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</si>
  <si>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</si>
  <si>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</si>
  <si>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</si>
  <si>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</si>
  <si>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</si>
  <si>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</si>
  <si>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</si>
  <si>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</si>
  <si>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</si>
  <si>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</si>
  <si>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</si>
  <si>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</si>
  <si>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</si>
  <si>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</si>
  <si>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</si>
  <si>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</si>
  <si>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</si>
  <si>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</si>
  <si>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</si>
  <si>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</si>
  <si>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</si>
  <si>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</si>
  <si>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</si>
  <si>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</si>
  <si>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</si>
  <si>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</si>
  <si>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</si>
  <si>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</si>
  <si>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</si>
  <si>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</si>
  <si>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</si>
  <si>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</si>
  <si>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</si>
  <si>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</si>
  <si>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</si>
  <si>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</si>
  <si>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</si>
  <si>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</si>
  <si>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</si>
  <si>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</si>
  <si>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</si>
  <si>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</si>
  <si>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</si>
  <si>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</si>
  <si>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</si>
  <si>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</si>
  <si>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</si>
  <si>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</si>
  <si>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</si>
  <si>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</si>
  <si>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</si>
  <si>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</si>
  <si>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</si>
  <si>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</si>
  <si>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</si>
  <si>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</si>
  <si>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</si>
  <si>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</si>
  <si>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</si>
  <si>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</si>
  <si>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</si>
  <si>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</si>
  <si>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</si>
  <si>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</si>
  <si>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</si>
  <si>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</si>
  <si>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</si>
  <si>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</si>
  <si>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</si>
  <si>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</si>
  <si>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</si>
  <si>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</si>
  <si>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</si>
  <si>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</si>
  <si>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</si>
  <si>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</si>
  <si>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</si>
  <si>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</si>
  <si>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</si>
  <si>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</si>
  <si>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</si>
  <si>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</si>
  <si>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</si>
  <si>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</si>
  <si>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</si>
  <si>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</si>
  <si>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</si>
  <si>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</si>
  <si>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</si>
  <si>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</si>
  <si>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</si>
  <si>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</si>
  <si>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</si>
  <si>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</si>
  <si>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</si>
  <si>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</si>
  <si>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</si>
  <si>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</si>
  <si>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</si>
  <si>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</si>
  <si>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</si>
  <si>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</si>
  <si>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</si>
  <si>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</si>
  <si>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</si>
  <si>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</si>
  <si>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</si>
  <si>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</si>
  <si>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</si>
  <si>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</si>
  <si>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</si>
  <si>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</si>
  <si>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</si>
  <si>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</si>
  <si>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</si>
  <si>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</si>
  <si>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</si>
  <si>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</si>
  <si>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</si>
  <si>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</si>
  <si>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</si>
  <si>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</si>
  <si>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</si>
  <si>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</si>
  <si>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</si>
  <si>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</si>
  <si>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</si>
  <si>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</si>
  <si>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</si>
  <si>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</si>
  <si>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</si>
  <si>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</si>
  <si>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</si>
  <si>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</si>
  <si>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</si>
  <si>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</si>
  <si>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</si>
  <si>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</si>
  <si>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</si>
  <si>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</si>
  <si>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</si>
  <si>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</si>
  <si>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</si>
  <si>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</si>
  <si>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</si>
  <si>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</si>
  <si>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</si>
  <si>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</si>
  <si>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</si>
  <si>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</si>
  <si>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</si>
  <si>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</si>
  <si>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</si>
  <si>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</si>
  <si>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</si>
  <si>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</si>
  <si>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</si>
  <si>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</si>
  <si>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</si>
  <si>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</si>
  <si>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</si>
  <si>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</si>
  <si>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</si>
  <si>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</si>
  <si>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</si>
  <si>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</si>
  <si>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</si>
  <si>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</si>
  <si>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</si>
  <si>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</si>
  <si>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</si>
  <si>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</si>
  <si>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</si>
  <si>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</si>
  <si>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</si>
  <si>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</si>
  <si>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</si>
  <si>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</si>
  <si>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</si>
  <si>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</si>
  <si>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</si>
  <si>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</si>
  <si>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</si>
  <si>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</si>
  <si>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</si>
  <si>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</si>
  <si>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</si>
  <si>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</si>
  <si>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</si>
  <si>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</si>
  <si>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</si>
  <si>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</si>
  <si>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</si>
  <si>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</si>
  <si>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</si>
  <si>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</si>
  <si>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</si>
  <si>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</si>
  <si>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</si>
  <si>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</si>
  <si>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</si>
  <si>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</si>
  <si>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</si>
  <si>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</si>
  <si>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</si>
  <si>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</si>
  <si>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</si>
  <si>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</si>
  <si>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</si>
  <si>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</si>
  <si>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</si>
  <si>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</si>
  <si>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</si>
  <si>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</si>
  <si>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</si>
  <si>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</si>
  <si>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</si>
  <si>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</si>
  <si>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</si>
  <si>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</si>
  <si>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</si>
  <si>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</si>
  <si>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</si>
  <si>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</si>
  <si>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</si>
  <si>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</si>
  <si>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</si>
  <si>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</si>
  <si>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</si>
  <si>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</si>
  <si>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</si>
  <si>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</si>
  <si>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</si>
  <si>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</si>
  <si>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</si>
  <si>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</si>
  <si>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</si>
  <si>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</si>
  <si>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</si>
  <si>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</si>
  <si>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</si>
  <si>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</si>
  <si>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</si>
  <si>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</si>
  <si>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</si>
  <si>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</si>
  <si>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</si>
  <si>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</si>
  <si>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</si>
  <si>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</si>
  <si>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</si>
  <si>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</si>
  <si>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</si>
  <si>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</si>
  <si>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</si>
  <si>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</si>
  <si>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</si>
  <si>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</si>
  <si>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</si>
  <si>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</si>
  <si>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</si>
  <si>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</si>
  <si>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</si>
  <si>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</si>
  <si>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</si>
  <si>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</si>
  <si>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</si>
  <si>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</si>
  <si>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</si>
  <si>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</si>
  <si>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</si>
  <si>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</si>
  <si>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</si>
  <si>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</si>
  <si>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</si>
  <si>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</si>
  <si>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</si>
  <si>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</si>
  <si>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</si>
  <si>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</si>
  <si>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</si>
  <si>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</si>
  <si>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</si>
  <si>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</si>
  <si>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</si>
  <si>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</si>
  <si>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</si>
  <si>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</si>
  <si>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</si>
  <si>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</si>
  <si>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</si>
  <si>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</si>
  <si>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</si>
  <si>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</si>
  <si>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</si>
  <si>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</si>
  <si>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</si>
  <si>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</si>
  <si>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</si>
  <si>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</si>
  <si>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</si>
  <si>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</si>
  <si>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</si>
  <si>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</si>
  <si>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</si>
  <si>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</si>
  <si>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</si>
  <si>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</si>
  <si>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</si>
  <si>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</si>
  <si>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</si>
  <si>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</si>
  <si>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</si>
  <si>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</si>
  <si>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</si>
  <si>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</si>
  <si>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</si>
  <si>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</si>
  <si>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</si>
  <si>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</si>
  <si>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</si>
  <si>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</si>
  <si>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</si>
  <si>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</si>
  <si>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</si>
  <si>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</si>
  <si>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</si>
  <si>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</si>
  <si>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</si>
  <si>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</si>
  <si>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</si>
  <si>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</si>
  <si>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</si>
  <si>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</si>
  <si>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</si>
  <si>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</si>
  <si>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</si>
  <si>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</si>
  <si>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</si>
  <si>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</si>
  <si>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</si>
  <si>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</si>
  <si>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</si>
  <si>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</si>
  <si>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</si>
  <si>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</si>
  <si>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</si>
  <si>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</si>
  <si>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</si>
  <si>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</si>
  <si>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</si>
  <si>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</si>
  <si>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</si>
  <si>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</si>
  <si>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</si>
  <si>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</si>
  <si>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</si>
  <si>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</si>
  <si>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</si>
  <si>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</si>
  <si>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</si>
  <si>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</si>
  <si>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</si>
  <si>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</si>
  <si>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</si>
  <si>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</si>
  <si>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</si>
  <si>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</si>
  <si>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</si>
  <si>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</si>
  <si>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</si>
  <si>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</si>
  <si>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</si>
  <si>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</si>
  <si>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</si>
  <si>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</si>
  <si>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</si>
  <si>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</si>
  <si>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</si>
  <si>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</si>
  <si>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</si>
  <si>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</si>
  <si>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</si>
  <si>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</si>
  <si>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</si>
  <si>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</si>
  <si>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</si>
  <si>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</si>
  <si>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</si>
  <si>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</si>
  <si>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</si>
  <si>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</si>
  <si>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</si>
  <si>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</si>
  <si>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</si>
  <si>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</si>
  <si>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</si>
  <si>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</si>
  <si>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</si>
  <si>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</si>
  <si>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</si>
  <si>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</si>
  <si>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</si>
  <si>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</si>
  <si>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</si>
  <si>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</si>
  <si>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</si>
  <si>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</si>
  <si>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</si>
  <si>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</si>
  <si>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</si>
  <si>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</si>
  <si>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</si>
  <si>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</si>
  <si>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</si>
  <si>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</si>
  <si>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</si>
  <si>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</si>
  <si>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</si>
  <si>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</si>
  <si>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</si>
  <si>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</si>
  <si>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</si>
  <si>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</si>
  <si>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</si>
  <si>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</si>
  <si>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</si>
  <si>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</si>
  <si>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</si>
  <si>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</si>
  <si>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</si>
  <si>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</si>
  <si>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</si>
  <si>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</si>
  <si>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</si>
  <si>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</si>
  <si>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</si>
  <si>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</si>
  <si>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</si>
  <si>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</si>
  <si>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</si>
  <si>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</si>
  <si>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</si>
  <si>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</si>
  <si>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</si>
  <si>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</si>
  <si>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</si>
  <si>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</si>
  <si>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</si>
  <si>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</si>
  <si>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</si>
  <si>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</si>
  <si>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</si>
  <si>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</si>
  <si>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</si>
  <si>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</si>
  <si>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</si>
  <si>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</si>
  <si>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</si>
  <si>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</si>
  <si>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</si>
  <si>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</si>
  <si>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</si>
  <si>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</si>
  <si>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</si>
  <si>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</si>
  <si>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</si>
  <si>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</si>
  <si>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</si>
  <si>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</si>
  <si>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</si>
  <si>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</si>
  <si>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</si>
  <si>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</si>
  <si>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</si>
  <si>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</si>
  <si>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</si>
  <si>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</si>
  <si>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</si>
  <si>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</si>
  <si>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</si>
  <si>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</si>
  <si>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</si>
  <si>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</si>
  <si>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</si>
  <si>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</si>
  <si>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</si>
  <si>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</si>
  <si>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</si>
  <si>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</si>
  <si>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</si>
  <si>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</si>
  <si>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</si>
  <si>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</si>
  <si>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</si>
  <si>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</si>
  <si>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</si>
  <si>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</si>
  <si>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</si>
  <si>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</si>
  <si>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</si>
  <si>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</si>
  <si>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</si>
  <si>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</si>
  <si>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</si>
  <si>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</si>
  <si>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</si>
  <si>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</si>
  <si>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</si>
  <si>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</si>
  <si>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</si>
  <si>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</si>
  <si>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</si>
  <si>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</si>
  <si>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</si>
  <si>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</si>
  <si>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</si>
  <si>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</si>
  <si>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</si>
  <si>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</si>
  <si>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</si>
  <si>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</si>
  <si>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</si>
  <si>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</si>
  <si>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</si>
  <si>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</si>
  <si>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</si>
  <si>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</si>
  <si>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</si>
  <si>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</si>
  <si>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</si>
  <si>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</si>
  <si>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</si>
  <si>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</si>
  <si>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</si>
  <si>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</si>
  <si>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</si>
  <si>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</si>
  <si>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</si>
  <si>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</si>
  <si>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</si>
  <si>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</si>
  <si>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</si>
  <si>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</si>
  <si>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</si>
  <si>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</si>
  <si>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</si>
  <si>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</si>
  <si>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</si>
  <si>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</si>
  <si>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</si>
  <si>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</si>
  <si>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</si>
  <si>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</si>
  <si>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</si>
  <si>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</si>
  <si>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</si>
  <si>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</si>
  <si>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</si>
  <si>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</si>
  <si>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</si>
  <si>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</si>
  <si>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</si>
  <si>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</si>
  <si>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</si>
  <si>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</si>
  <si>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</si>
  <si>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</si>
  <si>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</si>
  <si>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</si>
  <si>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</si>
  <si>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</si>
  <si>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</si>
  <si>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</si>
  <si>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</si>
  <si>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</si>
  <si>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</si>
  <si>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</si>
  <si>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</si>
  <si>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</si>
  <si>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</si>
  <si>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</si>
  <si>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</si>
  <si>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</si>
  <si>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</si>
  <si>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</si>
  <si>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</si>
  <si>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</si>
  <si>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</si>
  <si>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</si>
  <si>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</si>
  <si>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</si>
  <si>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</si>
  <si>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</si>
  <si>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</si>
  <si>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</si>
  <si>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</si>
  <si>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</si>
  <si>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</si>
  <si>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</si>
  <si>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</si>
  <si>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</si>
  <si>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</si>
  <si>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</si>
  <si>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</si>
  <si>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</si>
  <si>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</si>
  <si>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</si>
  <si>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</si>
  <si>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</si>
  <si>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</si>
  <si>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</si>
  <si>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</si>
  <si>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</si>
  <si>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</si>
  <si>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</si>
  <si>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</si>
  <si>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</si>
  <si>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</si>
  <si>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</si>
  <si>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</si>
  <si>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</si>
  <si>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</si>
  <si>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</si>
  <si>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</si>
  <si>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</si>
  <si>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</si>
  <si>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</si>
  <si>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</si>
  <si>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</si>
  <si>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</si>
  <si>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</si>
  <si>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</si>
  <si>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</si>
  <si>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</si>
  <si>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</si>
  <si>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</si>
  <si>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</si>
  <si>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</si>
  <si>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</si>
  <si>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</si>
  <si>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</si>
  <si>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</si>
  <si>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</si>
  <si>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</si>
  <si>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</si>
  <si>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</si>
  <si>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</si>
  <si>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</si>
  <si>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</si>
  <si>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</si>
  <si>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</si>
  <si>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</si>
  <si>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</si>
  <si>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</si>
  <si>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</si>
  <si>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</si>
  <si>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</si>
  <si>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</si>
  <si>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</si>
  <si>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</si>
  <si>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</si>
  <si>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</si>
  <si>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</si>
  <si>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</si>
  <si>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</si>
  <si>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</si>
  <si>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</si>
  <si>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</si>
  <si>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</si>
  <si>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</si>
  <si>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</si>
  <si>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</si>
  <si>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</si>
  <si>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</si>
  <si>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</si>
  <si>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</si>
  <si>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</si>
  <si>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</si>
  <si>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</si>
  <si>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</si>
  <si>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</si>
  <si>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</si>
  <si>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</si>
  <si>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</si>
  <si>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</si>
  <si>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</si>
  <si>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</si>
  <si>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</si>
  <si>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</si>
  <si>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</si>
  <si>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</si>
  <si>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</si>
  <si>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</si>
  <si>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</si>
  <si>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</si>
  <si>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</si>
  <si>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</si>
  <si>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</si>
  <si>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</si>
  <si>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</si>
  <si>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</si>
  <si>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</si>
  <si>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</si>
  <si>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</si>
  <si>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</si>
  <si>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</si>
  <si>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</si>
  <si>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</si>
  <si>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</si>
  <si>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</si>
  <si>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</si>
  <si>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</si>
  <si>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</si>
  <si>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</si>
  <si>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</si>
  <si>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</si>
  <si>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</si>
  <si>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</si>
  <si>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</si>
  <si>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</si>
  <si>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</si>
  <si>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</si>
  <si>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</si>
  <si>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</si>
  <si>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</si>
  <si>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</si>
  <si>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</si>
  <si>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</si>
  <si>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</si>
  <si>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</si>
  <si>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</si>
  <si>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</si>
  <si>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</si>
  <si>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</si>
  <si>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</si>
  <si>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</si>
  <si>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</si>
  <si>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</si>
  <si>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</si>
  <si>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</si>
  <si>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</si>
  <si>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</si>
  <si>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</si>
  <si>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</si>
  <si>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</si>
  <si>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</si>
  <si>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</si>
  <si>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</si>
  <si>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</si>
  <si>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</si>
  <si>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</si>
  <si>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</si>
  <si>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</si>
  <si>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</si>
  <si>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</si>
  <si>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</si>
  <si>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</si>
  <si>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</si>
  <si>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</si>
  <si>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</si>
  <si>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</si>
  <si>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</si>
  <si>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</si>
  <si>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</si>
  <si>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</si>
  <si>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</si>
  <si>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</si>
  <si>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</si>
  <si>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</si>
  <si>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</si>
  <si>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</si>
  <si>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</si>
  <si>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</si>
  <si>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</si>
  <si>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</si>
  <si>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</si>
  <si>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</si>
  <si>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</si>
  <si>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</si>
  <si>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</si>
  <si>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</si>
  <si>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</si>
  <si>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</si>
  <si>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</si>
  <si>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</si>
  <si>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</si>
  <si>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</si>
  <si>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</si>
  <si>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</si>
  <si>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</si>
  <si>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</si>
  <si>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</si>
  <si>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</si>
  <si>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</si>
  <si>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</si>
  <si>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</si>
  <si>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</si>
  <si>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</si>
  <si>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</si>
  <si>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</si>
  <si>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</si>
  <si>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</si>
  <si>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</si>
  <si>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</si>
  <si>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</si>
  <si>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</si>
  <si>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</si>
  <si>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</si>
  <si>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</si>
  <si>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</si>
  <si>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</si>
  <si>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</si>
  <si>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</si>
  <si>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</si>
  <si>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</si>
  <si>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</si>
  <si>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</si>
  <si>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</si>
  <si>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</si>
  <si>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</si>
  <si>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</si>
  <si>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</si>
  <si>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</si>
  <si>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</si>
  <si>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</si>
  <si>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</si>
  <si>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</si>
  <si>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</si>
  <si>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</si>
  <si>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</si>
  <si>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</si>
  <si>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</si>
  <si>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</si>
  <si>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</si>
  <si>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</si>
  <si>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</si>
  <si>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</si>
  <si>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</si>
  <si>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</si>
  <si>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</si>
  <si>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</si>
  <si>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</si>
  <si>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</si>
  <si>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</si>
  <si>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</si>
  <si>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</si>
  <si>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</si>
  <si>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</si>
  <si>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</si>
  <si>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</si>
  <si>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</si>
  <si>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</si>
  <si>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</si>
  <si>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</si>
  <si>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</si>
  <si>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</si>
  <si>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</si>
  <si>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</si>
  <si>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</si>
  <si>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</si>
  <si>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</si>
  <si>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</si>
  <si>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</si>
  <si>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</si>
  <si>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</si>
  <si>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</si>
  <si>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</si>
  <si>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</si>
  <si>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</si>
  <si>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</si>
  <si>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</si>
  <si>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</si>
  <si>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</si>
  <si>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</si>
  <si>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</si>
  <si>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</si>
  <si>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</si>
  <si>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</si>
  <si>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</si>
  <si>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</si>
  <si>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</si>
  <si>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</si>
  <si>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</si>
  <si>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</si>
  <si>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</si>
  <si>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</si>
  <si>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</si>
  <si>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</si>
  <si>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</si>
  <si>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</si>
  <si>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</si>
  <si>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</si>
  <si>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</si>
  <si>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</si>
  <si>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</si>
  <si>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</si>
  <si>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</si>
  <si>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</si>
  <si>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</si>
  <si>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</si>
  <si>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</si>
  <si>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</si>
  <si>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</si>
  <si>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</si>
  <si>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</si>
  <si>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</si>
  <si>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</si>
  <si>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</si>
  <si>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</si>
  <si>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</si>
  <si>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</si>
  <si>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</si>
  <si>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</si>
  <si>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</si>
  <si>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</si>
  <si>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</si>
  <si>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</si>
  <si>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</si>
  <si>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</si>
  <si>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</si>
  <si>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</si>
  <si>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</si>
  <si>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</si>
  <si>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</si>
  <si>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</si>
  <si>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</si>
  <si>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</si>
  <si>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</si>
  <si>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</si>
  <si>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</si>
  <si>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</si>
  <si>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</si>
  <si>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</si>
  <si>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</si>
  <si>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</si>
  <si>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</si>
  <si>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</si>
  <si>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</si>
  <si>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</si>
  <si>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</si>
  <si>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</si>
  <si>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</si>
  <si>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</si>
  <si>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</si>
  <si>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</si>
  <si>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</si>
  <si>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</si>
  <si>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</si>
  <si>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</si>
  <si>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</si>
  <si>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</si>
  <si>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</si>
  <si>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</si>
  <si>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</si>
  <si>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</si>
  <si>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</si>
  <si>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</si>
  <si>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</si>
  <si>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</si>
  <si>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</si>
  <si>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</si>
  <si>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</si>
  <si>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</si>
  <si>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</si>
  <si>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</si>
  <si>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</si>
  <si>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</si>
  <si>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</si>
  <si>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</si>
  <si>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</si>
  <si>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</si>
  <si>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</si>
  <si>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</si>
  <si>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</si>
  <si>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</si>
  <si>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</si>
  <si>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</si>
  <si>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</si>
  <si>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</si>
  <si>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</si>
  <si>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</si>
  <si>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</si>
  <si>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</si>
  <si>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</si>
  <si>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</si>
  <si>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</si>
  <si>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</si>
  <si>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</si>
  <si>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</si>
  <si>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</si>
  <si>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</si>
  <si>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</si>
  <si>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</si>
  <si>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</si>
  <si>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</si>
  <si>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</si>
  <si>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</si>
  <si>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</si>
  <si>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</si>
  <si>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</si>
  <si>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</si>
  <si>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</si>
  <si>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</si>
  <si>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</si>
  <si>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</si>
  <si>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</si>
  <si>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</si>
  <si>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</si>
  <si>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</si>
  <si>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</si>
  <si>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</si>
  <si>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</si>
  <si>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</si>
  <si>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</si>
  <si>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</si>
  <si>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</si>
  <si>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</si>
  <si>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</si>
  <si>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</si>
  <si>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</si>
  <si>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</si>
  <si>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</si>
  <si>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</si>
  <si>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</si>
  <si>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</si>
  <si>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</si>
  <si>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</si>
  <si>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</si>
  <si>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</si>
  <si>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</si>
  <si>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</si>
  <si>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</si>
  <si>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</si>
  <si>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</si>
  <si>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</si>
  <si>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</si>
  <si>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</si>
  <si>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</si>
  <si>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</si>
  <si>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</si>
  <si>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</si>
  <si>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</si>
  <si>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</si>
  <si>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</si>
  <si>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</si>
  <si>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</si>
  <si>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</si>
  <si>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</si>
  <si>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</si>
  <si>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</si>
  <si>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</si>
  <si>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</si>
  <si>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</si>
  <si>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</si>
  <si>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</si>
  <si>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</si>
  <si>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</si>
  <si>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</si>
  <si>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</si>
  <si>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</si>
  <si>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</si>
  <si>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</si>
  <si>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</si>
  <si>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</si>
  <si>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</si>
  <si>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</si>
  <si>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</si>
  <si>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</si>
  <si>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</si>
  <si>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</si>
  <si>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</si>
  <si>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</si>
  <si>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</si>
  <si>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</si>
  <si>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</si>
  <si>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</si>
  <si>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</si>
  <si>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</si>
  <si>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</si>
  <si>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</si>
  <si>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</si>
  <si>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</si>
  <si>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</si>
  <si>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</si>
  <si>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</si>
  <si>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</si>
  <si>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</si>
  <si>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</si>
  <si>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</si>
  <si>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</si>
  <si>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</si>
  <si>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</si>
  <si>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</si>
  <si>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</si>
  <si>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</si>
  <si>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</si>
  <si>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</si>
  <si>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</si>
  <si>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</si>
  <si>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</si>
  <si>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</si>
  <si>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</si>
  <si>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</si>
  <si>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</si>
  <si>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</si>
  <si>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</si>
  <si>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</si>
  <si>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</si>
  <si>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</si>
  <si>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</si>
  <si>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</si>
  <si>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</si>
  <si>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</si>
  <si>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</si>
  <si>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</si>
  <si>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</si>
  <si>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</si>
  <si>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</si>
  <si>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</si>
  <si>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</si>
  <si>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</si>
  <si>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</si>
  <si>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</si>
  <si>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</si>
  <si>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</si>
  <si>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</si>
  <si>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</si>
  <si>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</si>
  <si>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</si>
  <si>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</si>
  <si>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</si>
  <si>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</si>
  <si>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</si>
  <si>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</si>
  <si>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</si>
  <si>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</si>
  <si>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</si>
  <si>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</si>
  <si>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</si>
  <si>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</si>
  <si>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</si>
  <si>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</si>
  <si>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</si>
  <si>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</si>
  <si>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</si>
  <si>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</si>
  <si>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</si>
  <si>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</si>
  <si>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</si>
  <si>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</si>
  <si>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</si>
  <si>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</si>
  <si>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</si>
  <si>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</si>
  <si>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</si>
  <si>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</si>
  <si>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</si>
  <si>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</si>
  <si>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</si>
  <si>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</si>
  <si>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</si>
  <si>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</si>
  <si>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</si>
  <si>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</si>
  <si>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</si>
  <si>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</si>
  <si>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</si>
  <si>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</si>
  <si>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</si>
  <si>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</si>
  <si>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</si>
  <si>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</si>
  <si>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</si>
  <si>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</si>
  <si>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</si>
  <si>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</si>
  <si>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</si>
  <si>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</si>
  <si>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</si>
  <si>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</si>
  <si>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</si>
  <si>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</si>
  <si>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</si>
  <si>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</si>
  <si>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</si>
  <si>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</si>
  <si>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</si>
  <si>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</si>
  <si>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</si>
  <si>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</si>
  <si>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</si>
  <si>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</si>
  <si>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</si>
  <si>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</si>
  <si>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</si>
  <si>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</si>
  <si>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</si>
  <si>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</si>
  <si>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</si>
  <si>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</si>
  <si>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</si>
  <si>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</si>
  <si>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</si>
  <si>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</si>
  <si>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</si>
  <si>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</si>
  <si>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</si>
  <si>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</si>
  <si>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</si>
  <si>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</si>
  <si>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</si>
  <si>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</si>
  <si>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</si>
  <si>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</si>
  <si>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</si>
  <si>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</si>
  <si>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</si>
  <si>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</si>
  <si>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</si>
  <si>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</si>
  <si>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</si>
  <si>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</si>
  <si>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</si>
  <si>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</si>
  <si>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</si>
  <si>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</si>
  <si>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</si>
  <si>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</si>
  <si>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</si>
  <si>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</si>
  <si>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</si>
  <si>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</si>
  <si>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</si>
  <si>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</si>
  <si>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</si>
  <si>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</si>
  <si>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</si>
  <si>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</si>
  <si>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</si>
  <si>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</si>
  <si>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</si>
  <si>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</si>
  <si>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</si>
  <si>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</si>
  <si>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</si>
  <si>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</si>
  <si>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</si>
  <si>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</si>
  <si>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</si>
  <si>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</si>
  <si>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</si>
  <si>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</si>
  <si>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</si>
  <si>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</si>
  <si>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</si>
  <si>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</si>
  <si>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</si>
  <si>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</si>
  <si>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</si>
  <si>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</si>
  <si>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</si>
  <si>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</si>
  <si>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</si>
  <si>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</si>
  <si>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</si>
  <si>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</si>
  <si>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</si>
  <si>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</si>
  <si>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</si>
  <si>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</si>
  <si>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</si>
  <si>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</si>
  <si>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</si>
  <si>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</si>
  <si>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</si>
  <si>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</si>
  <si>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</si>
  <si>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</si>
  <si>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</si>
  <si>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</si>
  <si>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</si>
  <si>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</si>
  <si>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</si>
  <si>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</si>
  <si>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</si>
  <si>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</si>
  <si>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</si>
  <si>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</si>
  <si>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</si>
  <si>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</si>
  <si>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</si>
  <si>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</si>
  <si>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</si>
  <si>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</si>
  <si>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</si>
  <si>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</si>
  <si>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</si>
  <si>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</si>
  <si>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</si>
  <si>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</si>
  <si>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</si>
  <si>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</si>
  <si>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</si>
  <si>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</si>
  <si>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</si>
  <si>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</si>
  <si>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</si>
  <si>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</si>
  <si>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</si>
  <si>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</si>
  <si>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</si>
  <si>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</si>
  <si>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</si>
  <si>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</si>
  <si>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</si>
  <si>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</si>
  <si>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</si>
  <si>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</si>
  <si>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</si>
  <si>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</si>
  <si>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</si>
  <si>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</si>
  <si>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</si>
  <si>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</si>
  <si>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</si>
  <si>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</si>
  <si>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</si>
  <si>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</si>
  <si>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</si>
  <si>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</si>
  <si>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</si>
  <si>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</si>
  <si>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</si>
  <si>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</si>
  <si>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</si>
  <si>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</si>
  <si>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</si>
  <si>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</si>
  <si>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</si>
  <si>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</si>
  <si>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</si>
  <si>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</si>
  <si>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</si>
  <si>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</si>
  <si>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</si>
  <si>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</si>
  <si>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</si>
  <si>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</si>
  <si>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</si>
  <si>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</si>
  <si>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</si>
  <si>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</si>
  <si>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</si>
  <si>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</si>
  <si>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</si>
  <si>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</si>
  <si>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</si>
  <si>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</si>
  <si>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</si>
  <si>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</si>
  <si>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</si>
  <si>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</si>
  <si>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</si>
  <si>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</si>
  <si>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</si>
  <si>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</si>
  <si>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</si>
  <si>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</si>
  <si>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</si>
  <si>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</si>
  <si>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</si>
  <si>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</si>
  <si>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</si>
  <si>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</si>
  <si>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</si>
  <si>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</si>
  <si>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</si>
  <si>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</si>
  <si>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</si>
  <si>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</si>
  <si>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</si>
  <si>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</si>
  <si>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</si>
  <si>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</si>
  <si>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</si>
  <si>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</si>
  <si>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</si>
  <si>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</si>
  <si>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</si>
  <si>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</si>
  <si>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</si>
  <si>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</si>
  <si>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</si>
  <si>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</si>
  <si>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</si>
  <si>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</si>
  <si>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</si>
  <si>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</si>
  <si>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</si>
  <si>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</si>
  <si>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</si>
  <si>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</si>
  <si>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</si>
  <si>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</si>
  <si>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</si>
  <si>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</si>
  <si>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</si>
  <si>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</si>
  <si>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</si>
  <si>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</si>
  <si>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</si>
  <si>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</si>
  <si>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</si>
  <si>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</si>
  <si>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</si>
  <si>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</si>
  <si>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</si>
  <si>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</si>
  <si>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</si>
  <si>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</si>
  <si>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</si>
  <si>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</si>
  <si>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</si>
  <si>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</si>
  <si>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</si>
  <si>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</si>
  <si>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</si>
  <si>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</si>
  <si>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</si>
  <si>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</si>
  <si>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</si>
  <si>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</si>
  <si>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</si>
  <si>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</si>
  <si>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</si>
  <si>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</si>
  <si>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</si>
  <si>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</si>
  <si>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</si>
  <si>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</si>
  <si>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</si>
  <si>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</si>
  <si>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</si>
  <si>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</si>
  <si>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</si>
  <si>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</si>
  <si>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</si>
  <si>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</si>
  <si>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</si>
  <si>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</si>
  <si>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</si>
  <si>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</si>
  <si>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</si>
  <si>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</si>
  <si>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</si>
  <si>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</si>
  <si>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</si>
  <si>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</si>
  <si>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</si>
  <si>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</si>
  <si>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</si>
  <si>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</si>
  <si>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</si>
  <si>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</si>
  <si>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</si>
  <si>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</si>
  <si>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</si>
  <si>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</si>
  <si>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</si>
  <si>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</si>
  <si>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</si>
  <si>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</si>
  <si>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</si>
  <si>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</si>
  <si>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</si>
  <si>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</si>
  <si>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</si>
  <si>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</si>
  <si>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</si>
  <si>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</si>
  <si>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</si>
  <si>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</si>
  <si>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</si>
  <si>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</si>
  <si>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</si>
  <si>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</si>
  <si>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</si>
  <si>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</si>
  <si>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</si>
  <si>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</si>
  <si>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</si>
  <si>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</si>
  <si>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</si>
  <si>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</si>
  <si>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</si>
  <si>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</si>
  <si>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</si>
  <si>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</si>
  <si>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</si>
  <si>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</si>
  <si>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</si>
  <si>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</si>
  <si>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</si>
  <si>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</si>
  <si>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</si>
  <si>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</si>
  <si>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</si>
  <si>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</si>
  <si>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</si>
  <si>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</si>
  <si>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</si>
  <si>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</si>
  <si>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</si>
  <si>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</si>
  <si>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</si>
  <si>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</si>
  <si>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</si>
  <si>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</si>
  <si>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</si>
  <si>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</si>
  <si>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</si>
  <si>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</si>
  <si>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</si>
  <si>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</si>
  <si>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</si>
  <si>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</si>
  <si>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</si>
  <si>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</si>
  <si>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</si>
  <si>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</si>
  <si>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</si>
  <si>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</si>
  <si>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</si>
  <si>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</si>
  <si>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</si>
  <si>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</si>
  <si>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</si>
  <si>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</si>
  <si>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</si>
  <si>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</si>
  <si>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</si>
  <si>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</si>
  <si>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</si>
  <si>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</si>
  <si>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</si>
  <si>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</si>
  <si>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</si>
  <si>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</si>
  <si>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</si>
  <si>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</si>
  <si>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</si>
  <si>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</si>
  <si>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</si>
  <si>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</si>
  <si>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</si>
  <si>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</si>
  <si>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</si>
  <si>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</si>
  <si>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</si>
  <si>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</si>
  <si>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</si>
  <si>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</si>
  <si>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</si>
  <si>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</si>
  <si>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</si>
  <si>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</si>
  <si>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</si>
  <si>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</si>
  <si>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</si>
  <si>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</si>
  <si>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</si>
  <si>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</si>
  <si>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</si>
  <si>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</si>
  <si>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</si>
  <si>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</si>
  <si>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</si>
  <si>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</si>
  <si>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</si>
  <si>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</si>
  <si>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</si>
  <si>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</si>
  <si>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</si>
  <si>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</si>
  <si>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</si>
  <si>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</si>
  <si>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</si>
  <si>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</si>
  <si>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</si>
  <si>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</si>
  <si>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</si>
  <si>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</si>
  <si>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</si>
  <si>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</si>
  <si>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</si>
  <si>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</si>
  <si>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</si>
  <si>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</si>
  <si>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</si>
  <si>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</si>
  <si>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</si>
  <si>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</si>
  <si>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</si>
  <si>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</si>
  <si>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</si>
  <si>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</si>
  <si>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</si>
  <si>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</si>
  <si>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</si>
  <si>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</si>
  <si>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</si>
  <si>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</si>
  <si>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</si>
  <si>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</si>
  <si>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</si>
  <si>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</si>
  <si>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</si>
  <si>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</si>
  <si>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</si>
  <si>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</si>
  <si>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</si>
  <si>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</si>
  <si>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</si>
  <si>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</si>
  <si>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</si>
  <si>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</si>
  <si>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</si>
  <si>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</si>
  <si>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</si>
  <si>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</si>
  <si>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</si>
  <si>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</si>
  <si>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</si>
  <si>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</si>
  <si>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</si>
  <si>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</si>
  <si>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</si>
  <si>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</si>
  <si>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</si>
  <si>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</si>
  <si>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</si>
  <si>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</si>
  <si>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</si>
  <si>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</si>
  <si>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</si>
  <si>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</si>
  <si>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</si>
  <si>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</si>
  <si>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</si>
  <si>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</si>
  <si>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</si>
  <si>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</si>
  <si>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</si>
  <si>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</si>
  <si>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</si>
  <si>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</si>
  <si>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</si>
  <si>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</si>
  <si>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</si>
  <si>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</si>
  <si>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</si>
  <si>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</si>
  <si>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</si>
  <si>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</si>
  <si>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</si>
  <si>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</si>
  <si>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</si>
  <si>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</si>
  <si>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</si>
  <si>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</si>
  <si>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</si>
  <si>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</si>
  <si>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</si>
  <si>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</si>
  <si>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</si>
  <si>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</si>
  <si>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</si>
  <si>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</si>
  <si>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</si>
  <si>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</si>
  <si>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</si>
  <si>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</si>
  <si>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</si>
  <si>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</si>
  <si>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</si>
  <si>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</si>
  <si>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</si>
  <si>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</si>
  <si>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</si>
  <si>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</si>
  <si>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</si>
  <si>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</si>
  <si>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</si>
  <si>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</si>
  <si>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</si>
  <si>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</si>
  <si>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</si>
  <si>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</si>
  <si>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</si>
  <si>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</si>
  <si>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</si>
  <si>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</si>
  <si>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</si>
  <si>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</si>
  <si>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</si>
  <si>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</si>
  <si>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</si>
  <si>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</si>
  <si>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</si>
  <si>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</si>
  <si>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</si>
  <si>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</si>
  <si>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</si>
  <si>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</si>
  <si>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</si>
  <si>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</si>
  <si>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</si>
  <si>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</si>
  <si>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</si>
  <si>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</si>
  <si>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</si>
  <si>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</si>
  <si>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</si>
  <si>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</si>
  <si>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</si>
  <si>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</si>
  <si>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</si>
  <si>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</si>
  <si>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</si>
  <si>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</si>
  <si>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</si>
  <si>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</si>
  <si>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</si>
  <si>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</si>
  <si>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</si>
  <si>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</si>
  <si>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</si>
  <si>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</si>
  <si>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</si>
  <si>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</si>
  <si>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</si>
  <si>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</si>
  <si>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</si>
  <si>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</si>
  <si>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</si>
  <si>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</si>
  <si>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</si>
  <si>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</si>
  <si>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</si>
  <si>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</si>
  <si>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</si>
  <si>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</si>
  <si>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</si>
  <si>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</si>
  <si>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</si>
  <si>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</si>
  <si>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</si>
  <si>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</si>
  <si>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</si>
  <si>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</si>
  <si>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</si>
  <si>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</si>
  <si>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</si>
  <si>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</si>
  <si>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</si>
  <si>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</si>
  <si>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</si>
  <si>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</si>
  <si>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</si>
  <si>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</si>
  <si>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</si>
  <si>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</si>
  <si>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</si>
  <si>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</si>
  <si>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</si>
  <si>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</si>
  <si>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</si>
  <si>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</si>
  <si>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</si>
  <si>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</si>
  <si>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</si>
  <si>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</si>
  <si>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</si>
  <si>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</si>
  <si>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</si>
  <si>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</si>
  <si>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</si>
  <si>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</si>
  <si>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</si>
  <si>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</si>
  <si>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</si>
  <si>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</si>
  <si>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</si>
  <si>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</si>
  <si>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</si>
  <si>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</si>
  <si>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</si>
  <si>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</si>
  <si>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</si>
  <si>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</si>
  <si>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</si>
  <si>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</si>
  <si>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</si>
  <si>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</si>
  <si>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</si>
  <si>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</si>
  <si>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</si>
  <si>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</si>
  <si>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</si>
  <si>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</si>
  <si>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</si>
  <si>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</si>
  <si>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</si>
  <si>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</si>
  <si>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</si>
  <si>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</si>
  <si>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</si>
  <si>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</si>
  <si>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</si>
  <si>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</si>
  <si>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</si>
  <si>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</si>
  <si>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</si>
  <si>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</si>
  <si>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</si>
  <si>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</si>
  <si>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</si>
  <si>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</si>
  <si>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</si>
  <si>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</si>
  <si>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</si>
  <si>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</si>
  <si>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</si>
  <si>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</si>
  <si>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</si>
  <si>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</si>
  <si>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</si>
  <si>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</si>
  <si>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</si>
  <si>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</si>
  <si>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</si>
  <si>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</si>
  <si>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</si>
  <si>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</si>
  <si>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</si>
  <si>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</si>
  <si>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</si>
  <si>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</si>
  <si>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</si>
  <si>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</si>
  <si>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</si>
  <si>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</si>
  <si>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</si>
  <si>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</si>
  <si>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</si>
  <si>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</si>
  <si>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</si>
  <si>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</si>
  <si>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</si>
  <si>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</si>
  <si>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</si>
  <si>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</si>
  <si>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</si>
  <si>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</si>
  <si>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</si>
  <si>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</si>
  <si>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</si>
  <si>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</si>
  <si>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</si>
  <si>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</si>
  <si>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</si>
  <si>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</si>
  <si>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</si>
  <si>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</si>
  <si>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</si>
  <si>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</si>
  <si>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</si>
  <si>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</si>
  <si>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</si>
  <si>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</si>
  <si>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</si>
  <si>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</si>
  <si>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</si>
  <si>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</si>
  <si>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</si>
  <si>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</si>
  <si>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</si>
  <si>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</si>
  <si>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</si>
  <si>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</si>
  <si>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</si>
  <si>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</si>
  <si>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</si>
  <si>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</si>
  <si>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</si>
  <si>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</si>
  <si>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</si>
  <si>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</si>
  <si>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</si>
  <si>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</si>
  <si>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</si>
  <si>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</si>
  <si>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</si>
  <si>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</si>
  <si>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</si>
  <si>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</si>
  <si>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</si>
  <si>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</si>
  <si>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</si>
  <si>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</si>
  <si>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</si>
  <si>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</si>
  <si>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</si>
  <si>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</si>
  <si>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</si>
  <si>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</si>
  <si>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</si>
  <si>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</si>
  <si>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</si>
  <si>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</si>
  <si>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</si>
  <si>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</si>
  <si>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</si>
  <si>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</si>
  <si>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</si>
  <si>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</si>
  <si>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</si>
  <si>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</si>
  <si>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</si>
  <si>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</si>
  <si>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</si>
  <si>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</si>
  <si>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</si>
  <si>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</si>
  <si>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</si>
  <si>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</si>
  <si>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</si>
  <si>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</si>
  <si>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</si>
  <si>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</si>
  <si>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</si>
  <si>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</si>
  <si>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</si>
  <si>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</si>
  <si>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</si>
  <si>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</si>
  <si>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</si>
  <si>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</si>
  <si>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</si>
  <si>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</si>
  <si>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</si>
  <si>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</si>
  <si>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</si>
  <si>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</si>
  <si>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</si>
  <si>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</si>
  <si>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</si>
  <si>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</si>
  <si>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</si>
  <si>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</si>
  <si>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</si>
  <si>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</si>
  <si>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</si>
  <si>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</si>
  <si>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</si>
  <si>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</si>
  <si>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</si>
  <si>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</si>
  <si>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</si>
  <si>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</si>
  <si>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</si>
  <si>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</si>
  <si>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</si>
  <si>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</si>
  <si>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</si>
  <si>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</si>
  <si>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</si>
  <si>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</si>
  <si>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</si>
  <si>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</si>
  <si>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</si>
  <si>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</si>
  <si>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</si>
  <si>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</si>
  <si>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</si>
  <si>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</si>
  <si>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</si>
  <si>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</si>
  <si>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</si>
  <si>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</si>
  <si>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</si>
  <si>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</si>
  <si>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</si>
  <si>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</si>
  <si>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</si>
  <si>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</si>
  <si>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</si>
  <si>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</si>
  <si>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</si>
  <si>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</si>
  <si>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</si>
  <si>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</si>
  <si>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</si>
  <si>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</si>
  <si>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</si>
  <si>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</si>
  <si>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</si>
  <si>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</si>
  <si>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</si>
  <si>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</si>
  <si>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</si>
  <si>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</si>
  <si>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</si>
  <si>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</si>
  <si>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</si>
  <si>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</si>
  <si>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</si>
  <si>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</si>
  <si>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</si>
  <si>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</si>
  <si>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</si>
  <si>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</si>
  <si>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</si>
  <si>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</si>
  <si>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</si>
  <si>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</si>
  <si>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</si>
  <si>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</si>
  <si>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</si>
  <si>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</si>
  <si>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</si>
  <si>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</si>
  <si>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</si>
  <si>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</si>
  <si>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</si>
  <si>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</si>
  <si>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</si>
  <si>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</si>
  <si>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</si>
  <si>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</si>
  <si>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</si>
  <si>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</si>
  <si>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</si>
  <si>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</si>
  <si>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</si>
  <si>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</si>
  <si>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</si>
  <si>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</si>
  <si>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</si>
  <si>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</si>
  <si>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</si>
  <si>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</si>
  <si>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</si>
  <si>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</si>
  <si>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</si>
  <si>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</si>
  <si>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</si>
  <si>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</si>
  <si>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</si>
  <si>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</si>
  <si>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</si>
  <si>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</si>
  <si>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</si>
  <si>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</si>
  <si>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</si>
  <si>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</si>
  <si>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</si>
  <si>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</si>
  <si>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</si>
  <si>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</si>
  <si>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</si>
  <si>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</si>
  <si>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</si>
  <si>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</si>
  <si>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</si>
  <si>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</si>
  <si>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</si>
  <si>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</si>
  <si>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</si>
  <si>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</si>
  <si>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</si>
  <si>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</si>
  <si>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</si>
  <si>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</si>
  <si>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</si>
  <si>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</si>
  <si>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</si>
  <si>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</si>
  <si>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</si>
  <si>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</si>
  <si>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</si>
  <si>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</si>
  <si>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</si>
  <si>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</si>
  <si>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</si>
  <si>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</si>
  <si>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</si>
  <si>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</si>
  <si>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</si>
  <si>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</si>
  <si>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</si>
  <si>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</si>
  <si>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</si>
  <si>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</si>
  <si>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</si>
  <si>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</si>
  <si>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</si>
  <si>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</si>
  <si>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</si>
  <si>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</si>
  <si>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</si>
  <si>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</si>
  <si>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</si>
  <si>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</si>
  <si>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</si>
  <si>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</si>
  <si>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</si>
  <si>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</si>
  <si>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</si>
  <si>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</si>
  <si>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</si>
  <si>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</si>
  <si>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</si>
  <si>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</si>
  <si>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</si>
  <si>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</si>
  <si>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</si>
  <si>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</si>
  <si>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</si>
  <si>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</si>
  <si>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</si>
  <si>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</si>
  <si>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</si>
  <si>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</si>
  <si>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</si>
  <si>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</si>
  <si>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</si>
  <si>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</si>
  <si>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</si>
  <si>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</si>
  <si>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</si>
  <si>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</si>
  <si>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</si>
  <si>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</si>
  <si>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</si>
  <si>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</si>
  <si>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</si>
  <si>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</si>
  <si>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</si>
  <si>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</si>
  <si>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</si>
  <si>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</si>
  <si>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</si>
  <si>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</si>
  <si>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</si>
  <si>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</si>
  <si>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</si>
  <si>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</si>
  <si>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</si>
  <si>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</si>
  <si>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</si>
  <si>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</si>
  <si>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</si>
  <si>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</si>
  <si>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</si>
  <si>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</si>
  <si>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</si>
  <si>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</si>
  <si>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</si>
  <si>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</si>
  <si>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</si>
  <si>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</si>
  <si>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</si>
  <si>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</si>
  <si>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</si>
  <si>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</si>
  <si>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</si>
  <si>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</si>
  <si>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</si>
  <si>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</si>
  <si>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</si>
  <si>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</si>
  <si>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</si>
  <si>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</si>
  <si>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</si>
  <si>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</si>
  <si>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</si>
  <si>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</si>
  <si>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</si>
  <si>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</si>
  <si>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</si>
  <si>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</si>
  <si>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</si>
  <si>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</si>
  <si>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</si>
  <si>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</si>
  <si>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</si>
  <si>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</si>
  <si>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</si>
  <si>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</si>
  <si>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</si>
  <si>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</si>
  <si>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</si>
  <si>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</si>
  <si>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</si>
  <si>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</si>
  <si>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</si>
  <si>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</si>
  <si>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</si>
  <si>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</si>
  <si>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</si>
  <si>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</si>
  <si>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</si>
  <si>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</si>
  <si>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</si>
  <si>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</si>
  <si>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</si>
  <si>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</si>
  <si>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</si>
  <si>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</si>
  <si>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</si>
  <si>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</si>
  <si>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</si>
  <si>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</si>
  <si>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</si>
  <si>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</si>
  <si>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</si>
  <si>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</si>
  <si>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</si>
  <si>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</si>
  <si>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</si>
  <si>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</si>
  <si>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</si>
  <si>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</si>
  <si>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</si>
  <si>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</si>
  <si>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</si>
  <si>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</si>
  <si>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</si>
  <si>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</si>
  <si>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</si>
  <si>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</si>
  <si>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</si>
  <si>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</si>
  <si>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</si>
  <si>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</si>
  <si>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</si>
  <si>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</si>
  <si>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</si>
  <si>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</si>
  <si>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</si>
  <si>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</si>
  <si>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</si>
  <si>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</si>
  <si>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</si>
  <si>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</si>
  <si>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</si>
  <si>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</si>
  <si>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</si>
  <si>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</si>
  <si>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</si>
  <si>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</si>
  <si>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</si>
  <si>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</si>
  <si>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</si>
  <si>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</si>
  <si>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</si>
  <si>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</si>
  <si>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</si>
  <si>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</si>
  <si>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</si>
  <si>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</si>
  <si>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</si>
  <si>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</si>
  <si>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</si>
  <si>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</si>
  <si>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</si>
  <si>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</si>
  <si>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</si>
  <si>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</si>
  <si>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</si>
  <si>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</si>
  <si>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</si>
  <si>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</si>
  <si>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</si>
  <si>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</si>
  <si>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</si>
  <si>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</si>
  <si>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</si>
  <si>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</si>
  <si>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</si>
  <si>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</si>
  <si>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</si>
  <si>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</si>
  <si>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</si>
  <si>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</si>
  <si>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</si>
  <si>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</si>
  <si>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</si>
  <si>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</si>
  <si>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</si>
  <si>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</si>
  <si>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</si>
  <si>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</si>
  <si>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</si>
  <si>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</si>
  <si>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</si>
  <si>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</si>
  <si>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</si>
  <si>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</si>
  <si>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</si>
  <si>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</si>
  <si>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</si>
  <si>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</si>
  <si>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</si>
  <si>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</si>
  <si>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</si>
  <si>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</si>
  <si>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</si>
  <si>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</si>
  <si>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</si>
  <si>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</si>
  <si>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</si>
  <si>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</si>
  <si>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</si>
  <si>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</si>
  <si>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</si>
  <si>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</si>
  <si>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</si>
  <si>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</si>
  <si>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</si>
  <si>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</si>
  <si>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</si>
  <si>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</si>
  <si>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</si>
  <si>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</si>
  <si>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</si>
  <si>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</si>
  <si>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</si>
  <si>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</si>
  <si>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</si>
  <si>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</si>
  <si>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</si>
  <si>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</si>
  <si>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</si>
  <si>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</si>
  <si>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</si>
  <si>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</si>
  <si>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</si>
  <si>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</si>
  <si>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</si>
  <si>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</si>
  <si>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</si>
  <si>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</si>
  <si>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</si>
  <si>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</si>
  <si>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</si>
  <si>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</si>
  <si>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</si>
  <si>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</si>
  <si>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</si>
  <si>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</si>
  <si>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</si>
  <si>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</si>
  <si>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</si>
  <si>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</si>
  <si>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</si>
  <si>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</si>
  <si>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</si>
  <si>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</si>
  <si>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</si>
  <si>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</si>
  <si>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</si>
  <si>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</si>
  <si>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</si>
  <si>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</si>
  <si>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</si>
  <si>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</si>
  <si>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</si>
  <si>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</si>
  <si>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</si>
  <si>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</si>
  <si>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</si>
  <si>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</si>
  <si>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</si>
  <si>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</si>
  <si>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</si>
  <si>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</si>
  <si>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</si>
  <si>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</si>
  <si>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</si>
  <si>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</si>
  <si>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</si>
  <si>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</si>
  <si>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</si>
  <si>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</si>
  <si>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</si>
  <si>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</si>
  <si>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</si>
  <si>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</si>
  <si>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</si>
  <si>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</si>
  <si>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</si>
  <si>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</si>
  <si>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</si>
  <si>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</si>
  <si>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</si>
  <si>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</si>
  <si>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</si>
  <si>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</si>
  <si>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</si>
  <si>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</si>
  <si>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</si>
  <si>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</si>
  <si>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</si>
  <si>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</si>
  <si>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</si>
  <si>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</si>
  <si>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</si>
  <si>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</si>
  <si>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</si>
  <si>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</si>
  <si>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</si>
  <si>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</si>
  <si>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</si>
  <si>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</si>
  <si>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</si>
  <si>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</si>
  <si>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</si>
  <si>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</si>
  <si>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</si>
  <si>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</si>
  <si>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</si>
  <si>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</si>
  <si>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</si>
  <si>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</si>
  <si>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</si>
  <si>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</si>
  <si>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</si>
  <si>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</si>
  <si>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</si>
  <si>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</si>
  <si>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</si>
  <si>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</si>
  <si>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</si>
  <si>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</si>
  <si>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</si>
  <si>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</si>
  <si>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</si>
  <si>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</si>
  <si>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</si>
  <si>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</si>
  <si>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</si>
  <si>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</si>
  <si>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</si>
  <si>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</si>
  <si>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</si>
  <si>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</si>
  <si>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</si>
  <si>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</si>
  <si>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</si>
  <si>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</si>
  <si>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</si>
  <si>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</si>
  <si>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</si>
  <si>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</si>
  <si>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</si>
  <si>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</si>
  <si>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</si>
  <si>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</si>
  <si>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</si>
  <si>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</si>
  <si>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</si>
  <si>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</si>
  <si>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</si>
  <si>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</si>
  <si>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</si>
  <si>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</si>
  <si>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</si>
  <si>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</si>
  <si>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</si>
  <si>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</si>
  <si>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</si>
  <si>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</si>
  <si>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</si>
  <si>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</si>
  <si>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</si>
  <si>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</si>
  <si>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</si>
  <si>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</si>
  <si>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</si>
  <si>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</si>
  <si>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</si>
  <si>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</si>
  <si>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</si>
  <si>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</si>
  <si>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</si>
  <si>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</si>
  <si>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</si>
  <si>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</si>
  <si>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</si>
  <si>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</si>
  <si>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</si>
  <si>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</si>
  <si>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</si>
  <si>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</si>
  <si>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</si>
  <si>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</si>
  <si>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</si>
  <si>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</si>
  <si>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</si>
  <si>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</si>
  <si>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</si>
  <si>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</si>
  <si>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</si>
  <si>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</si>
  <si>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</si>
  <si>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</si>
  <si>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</si>
  <si>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</si>
  <si>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</si>
  <si>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</si>
  <si>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</si>
  <si>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</si>
  <si>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</si>
  <si>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</si>
  <si>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</si>
  <si>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</si>
  <si>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</si>
  <si>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</si>
  <si>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</si>
  <si>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</si>
  <si>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</si>
  <si>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</si>
  <si>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</si>
  <si>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</si>
  <si>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</si>
  <si>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</si>
  <si>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</si>
  <si>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</si>
  <si>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</si>
  <si>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</si>
  <si>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</si>
  <si>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</si>
  <si>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</si>
  <si>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</si>
  <si>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</si>
  <si>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</si>
  <si>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</si>
  <si>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</si>
  <si>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</si>
  <si>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</si>
  <si>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</si>
  <si>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</si>
  <si>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</si>
  <si>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</si>
  <si>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</si>
  <si>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</si>
  <si>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</si>
  <si>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</si>
  <si>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</si>
  <si>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</si>
  <si>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</si>
  <si>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</si>
  <si>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</si>
  <si>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</si>
  <si>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</si>
  <si>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</si>
  <si>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</si>
  <si>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</si>
  <si>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</si>
  <si>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</si>
  <si>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</si>
  <si>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</si>
  <si>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</si>
  <si>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</si>
  <si>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</si>
  <si>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</si>
  <si>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</si>
  <si>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</si>
  <si>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</si>
  <si>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</si>
  <si>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</si>
  <si>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</si>
  <si>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</si>
  <si>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</si>
  <si>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</si>
  <si>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</si>
  <si>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</si>
  <si>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</si>
  <si>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</si>
  <si>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</si>
  <si>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</si>
  <si>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</si>
  <si>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</si>
  <si>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</si>
  <si>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</si>
  <si>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</si>
  <si>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</si>
  <si>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</si>
  <si>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</si>
  <si>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</si>
  <si>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</si>
  <si>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</si>
  <si>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</si>
  <si>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</si>
  <si>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</si>
  <si>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</si>
  <si>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</si>
  <si>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</si>
  <si>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</si>
  <si>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</si>
  <si>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</si>
  <si>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</si>
  <si>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</si>
  <si>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</si>
  <si>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</si>
  <si>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</si>
  <si>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</si>
  <si>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</si>
  <si>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</si>
  <si>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</si>
  <si>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</si>
  <si>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</si>
  <si>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</si>
  <si>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</si>
  <si>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</si>
  <si>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</si>
  <si>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</si>
  <si>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</si>
  <si>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</si>
  <si>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</si>
  <si>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</si>
  <si>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</si>
  <si>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</si>
  <si>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</si>
  <si>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</si>
  <si>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</si>
  <si>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</si>
  <si>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</si>
  <si>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</si>
  <si>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</si>
  <si>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</si>
  <si>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</si>
  <si>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</si>
  <si>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</si>
  <si>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</si>
  <si>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</si>
  <si>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</si>
  <si>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</si>
  <si>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</si>
  <si>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</si>
  <si>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</si>
  <si>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</si>
  <si>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</si>
  <si>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</si>
  <si>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</si>
  <si>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</si>
  <si>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</si>
  <si>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</si>
  <si>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</si>
  <si>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</si>
  <si>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</si>
  <si>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</si>
  <si>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</si>
  <si>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</si>
  <si>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</si>
  <si>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</si>
  <si>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</si>
  <si>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</si>
  <si>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</si>
  <si>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</si>
  <si>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</si>
  <si>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</si>
  <si>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</si>
  <si>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</si>
  <si>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</si>
  <si>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</si>
  <si>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</si>
  <si>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</si>
  <si>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</si>
  <si>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</si>
  <si>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</si>
  <si>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</si>
  <si>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</si>
  <si>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</si>
  <si>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</si>
  <si>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</si>
  <si>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</si>
  <si>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</si>
  <si>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</si>
  <si>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</si>
  <si>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</si>
  <si>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</si>
  <si>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</si>
  <si>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</si>
  <si>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</si>
  <si>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</si>
  <si>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</si>
  <si>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</si>
  <si>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</si>
  <si>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</si>
  <si>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</si>
  <si>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</si>
  <si>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</si>
  <si>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</si>
  <si>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</si>
  <si>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</si>
  <si>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</si>
  <si>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</si>
  <si>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</si>
  <si>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</si>
  <si>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</si>
  <si>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</si>
  <si>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</si>
  <si>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</si>
  <si>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</si>
  <si>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</si>
  <si>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</si>
  <si>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</si>
  <si>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</si>
  <si>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</si>
  <si>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</si>
  <si>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</si>
  <si>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</si>
  <si>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</si>
  <si>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</si>
  <si>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</si>
  <si>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</si>
  <si>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</si>
  <si>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</si>
  <si>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</si>
  <si>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</si>
  <si>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</si>
  <si>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</si>
  <si>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</si>
  <si>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</si>
  <si>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</si>
  <si>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</si>
  <si>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</si>
  <si>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</si>
  <si>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</si>
  <si>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</si>
  <si>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</si>
  <si>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</si>
  <si>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</si>
  <si>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</si>
  <si>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</si>
  <si>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</si>
  <si>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</si>
  <si>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</si>
  <si>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</si>
  <si>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</si>
  <si>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</si>
  <si>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</si>
  <si>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</si>
  <si>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</si>
  <si>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</si>
  <si>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</si>
  <si>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</si>
  <si>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</si>
  <si>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</si>
  <si>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</si>
  <si>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</si>
  <si>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</si>
  <si>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</si>
  <si>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</si>
  <si>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</si>
  <si>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</si>
  <si>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</si>
  <si>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</si>
  <si>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</si>
  <si>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</si>
  <si>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</si>
  <si>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</si>
  <si>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</si>
  <si>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</si>
  <si>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</si>
  <si>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</si>
  <si>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</si>
  <si>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</si>
  <si>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</si>
  <si>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</si>
  <si>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</si>
  <si>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</si>
  <si>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</si>
  <si>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</si>
  <si>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</si>
  <si>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</si>
  <si>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</si>
  <si>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</si>
  <si>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</si>
  <si>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</si>
  <si>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</si>
  <si>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</si>
  <si>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</si>
  <si>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</si>
  <si>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</si>
  <si>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</si>
  <si>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</si>
  <si>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</si>
  <si>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</si>
  <si>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</si>
  <si>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</si>
  <si>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</si>
  <si>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</si>
  <si>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</si>
  <si>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</si>
  <si>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</si>
  <si>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</si>
  <si>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</si>
  <si>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</si>
  <si>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</si>
  <si>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</si>
  <si>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</si>
  <si>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</si>
  <si>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</si>
  <si>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</si>
  <si>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</si>
  <si>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</si>
  <si>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</si>
  <si>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</si>
  <si>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</si>
  <si>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</si>
  <si>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</si>
  <si>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</si>
  <si>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</si>
  <si>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</si>
  <si>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</si>
  <si>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</si>
  <si>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</si>
  <si>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</si>
  <si>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</si>
  <si>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</si>
  <si>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</si>
  <si>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</si>
  <si>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</si>
  <si>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</si>
  <si>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</si>
  <si>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</si>
  <si>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</si>
  <si>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</si>
  <si>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</si>
  <si>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</si>
  <si>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</si>
  <si>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</si>
  <si>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</si>
  <si>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</si>
  <si>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</si>
  <si>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</si>
  <si>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</si>
  <si>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</si>
  <si>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</si>
  <si>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</si>
  <si>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</si>
  <si>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</si>
  <si>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</si>
  <si>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</si>
  <si>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</si>
  <si>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</si>
  <si>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</si>
  <si>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</si>
  <si>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</si>
  <si>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</si>
  <si>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</si>
  <si>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</si>
  <si>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</si>
  <si>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</si>
  <si>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</si>
  <si>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</si>
  <si>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</si>
  <si>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</si>
  <si>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</si>
  <si>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</si>
  <si>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</si>
  <si>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</si>
  <si>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</si>
  <si>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</si>
  <si>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</si>
  <si>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</si>
  <si>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</si>
  <si>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</si>
  <si>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</si>
  <si>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</si>
  <si>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</si>
  <si>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</si>
  <si>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</si>
  <si>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</si>
  <si>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</si>
  <si>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</si>
  <si>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</si>
  <si>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</si>
  <si>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</si>
  <si>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</si>
  <si>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</si>
  <si>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</si>
  <si>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</si>
  <si>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</si>
  <si>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</si>
  <si>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</si>
  <si>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</si>
  <si>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</si>
  <si>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</si>
  <si>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</si>
  <si>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</si>
  <si>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</si>
  <si>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</si>
  <si>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</si>
  <si>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</si>
  <si>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</si>
  <si>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</si>
  <si>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</si>
  <si>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</si>
  <si>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</si>
  <si>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</si>
  <si>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</si>
  <si>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</si>
  <si>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</si>
  <si>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</si>
  <si>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</si>
  <si>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</si>
  <si>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</si>
  <si>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</si>
  <si>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</si>
  <si>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</si>
  <si>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</si>
  <si>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</si>
  <si>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</si>
  <si>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</si>
  <si>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</si>
  <si>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</si>
  <si>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</si>
  <si>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</si>
  <si>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</si>
  <si>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</si>
  <si>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</si>
  <si>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</si>
  <si>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</si>
  <si>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</si>
  <si>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</si>
  <si>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</si>
  <si>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</si>
  <si>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</si>
  <si>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</si>
  <si>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</si>
  <si>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</si>
  <si>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</si>
  <si>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</si>
  <si>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</si>
  <si>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</si>
  <si>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</si>
  <si>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</si>
  <si>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</si>
  <si>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</si>
  <si>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</si>
  <si>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</si>
  <si>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</si>
  <si>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</si>
  <si>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</si>
  <si>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</si>
  <si>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</si>
  <si>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</si>
  <si>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</si>
  <si>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</si>
  <si>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</si>
  <si>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</si>
  <si>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</si>
  <si>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</si>
  <si>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</si>
  <si>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</si>
  <si>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</si>
  <si>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</si>
  <si>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</si>
  <si>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</si>
  <si>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</si>
  <si>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</si>
  <si>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</si>
  <si>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</si>
  <si>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</si>
  <si>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</si>
  <si>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</si>
  <si>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</si>
  <si>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</si>
  <si>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</si>
  <si>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</si>
  <si>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</si>
  <si>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</si>
  <si>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</si>
  <si>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</si>
  <si>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</si>
  <si>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</si>
  <si>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</si>
  <si>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</si>
  <si>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</si>
  <si>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</si>
  <si>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</si>
  <si>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</si>
  <si>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</si>
  <si>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</si>
  <si>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</si>
  <si>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</si>
  <si>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</si>
  <si>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</si>
  <si>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</si>
  <si>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</si>
  <si>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</si>
  <si>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</si>
  <si>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</si>
  <si>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</si>
  <si>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</si>
  <si>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</si>
  <si>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</si>
  <si>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</si>
  <si>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</si>
  <si>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</si>
  <si>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</si>
  <si>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</si>
  <si>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</si>
  <si>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</si>
  <si>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</si>
  <si>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</si>
  <si>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</si>
  <si>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</si>
  <si>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</si>
  <si>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</si>
  <si>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</si>
  <si>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</si>
  <si>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</si>
  <si>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</si>
  <si>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</si>
  <si>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</si>
  <si>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</si>
  <si>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</si>
  <si>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</si>
  <si>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</si>
  <si>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</si>
  <si>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</si>
  <si>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</si>
  <si>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</si>
  <si>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</si>
  <si>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</si>
  <si>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</si>
  <si>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</si>
  <si>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</si>
  <si>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</si>
  <si>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</si>
  <si>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</si>
  <si>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</si>
  <si>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</si>
  <si>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</si>
  <si>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</si>
  <si>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</si>
  <si>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</si>
  <si>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</si>
  <si>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</si>
  <si>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</si>
  <si>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</si>
  <si>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</si>
  <si>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</si>
  <si>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</si>
  <si>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</si>
  <si>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</si>
  <si>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</si>
  <si>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</si>
  <si>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</si>
  <si>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</si>
  <si>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</si>
  <si>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</si>
  <si>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</si>
  <si>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</si>
  <si>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</si>
  <si>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</si>
  <si>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</si>
  <si>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</si>
  <si>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</si>
  <si>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</si>
  <si>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</si>
  <si>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</si>
  <si>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</si>
  <si>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</si>
  <si>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</si>
  <si>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</si>
  <si>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</si>
  <si>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</si>
  <si>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</si>
  <si>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</si>
  <si>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</si>
  <si>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</si>
  <si>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</si>
  <si>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</si>
  <si>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</si>
  <si>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</si>
  <si>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</si>
  <si>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</si>
  <si>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</si>
  <si>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</si>
  <si>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</si>
  <si>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</si>
  <si>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</si>
  <si>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</si>
  <si>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</si>
  <si>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</si>
  <si>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</si>
  <si>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</si>
  <si>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</si>
  <si>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</si>
  <si>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</si>
  <si>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</si>
  <si>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</si>
  <si>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</si>
  <si>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</si>
  <si>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</si>
  <si>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</si>
  <si>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</si>
  <si>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</si>
  <si>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</si>
  <si>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</si>
  <si>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</si>
  <si>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</si>
  <si>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</si>
  <si>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</si>
  <si>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</si>
  <si>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</si>
  <si>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</si>
  <si>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</si>
  <si>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</si>
  <si>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</si>
  <si>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</si>
  <si>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</si>
  <si>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</si>
  <si>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</si>
  <si>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</si>
  <si>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</si>
  <si>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</si>
  <si>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</si>
  <si>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</si>
  <si>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</si>
  <si>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</si>
  <si>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</si>
  <si>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</si>
  <si>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</si>
  <si>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</si>
  <si>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</si>
  <si>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</si>
  <si>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</si>
  <si>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</si>
  <si>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</si>
  <si>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</si>
  <si>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</si>
  <si>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</si>
  <si>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</si>
  <si>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</si>
  <si>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</si>
  <si>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</si>
  <si>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</si>
  <si>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</si>
  <si>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</si>
  <si>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</si>
  <si>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</si>
  <si>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</si>
  <si>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</si>
  <si>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</si>
  <si>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</si>
  <si>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</si>
  <si>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</si>
  <si>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</si>
  <si>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</si>
  <si>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</si>
  <si>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</si>
  <si>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</si>
  <si>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</si>
  <si>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</si>
  <si>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</si>
  <si>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</si>
  <si>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</si>
  <si>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</si>
  <si>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</si>
  <si>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</si>
  <si>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</si>
  <si>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</si>
  <si>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</si>
  <si>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</si>
  <si>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</si>
  <si>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</si>
  <si>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</si>
  <si>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</si>
  <si>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</si>
  <si>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</si>
  <si>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</si>
  <si>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</si>
  <si>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</si>
  <si>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</si>
  <si>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</si>
  <si>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</si>
  <si>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</si>
  <si>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</si>
  <si>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</si>
  <si>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</si>
  <si>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</si>
  <si>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</si>
  <si>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</si>
  <si>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</si>
  <si>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</si>
  <si>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</si>
  <si>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</si>
  <si>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</si>
  <si>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</si>
  <si>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</si>
  <si>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</si>
  <si>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</si>
  <si>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</si>
  <si>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</si>
  <si>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</si>
  <si>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</si>
  <si>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</si>
  <si>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</si>
  <si>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</si>
  <si>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</si>
  <si>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</si>
  <si>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</si>
  <si>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</si>
  <si>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</si>
  <si>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</si>
  <si>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</si>
  <si>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</si>
  <si>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</si>
  <si>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</si>
  <si>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</si>
  <si>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</si>
  <si>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</si>
  <si>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</si>
  <si>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</si>
  <si>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</si>
  <si>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</si>
  <si>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</si>
  <si>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</si>
  <si>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</si>
  <si>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</si>
  <si>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</si>
  <si>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</si>
  <si>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</si>
  <si>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</si>
  <si>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</si>
  <si>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</si>
  <si>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</si>
  <si>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</si>
  <si>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</si>
  <si>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</si>
  <si>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</si>
  <si>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</si>
  <si>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</si>
  <si>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</si>
  <si>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</si>
  <si>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</si>
  <si>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</si>
  <si>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</si>
  <si>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</si>
  <si>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</si>
  <si>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</si>
  <si>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</si>
  <si>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</si>
  <si>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</si>
  <si>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</si>
  <si>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</si>
  <si>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</si>
  <si>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</si>
  <si>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</si>
  <si>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</si>
  <si>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</si>
  <si>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</si>
  <si>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</si>
  <si>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</si>
  <si>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</si>
  <si>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</si>
  <si>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</si>
  <si>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</si>
  <si>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</si>
  <si>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</si>
  <si>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</si>
  <si>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</si>
  <si>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</si>
  <si>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</si>
  <si>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</si>
  <si>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</si>
  <si>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</si>
  <si>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</si>
  <si>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</si>
  <si>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</si>
  <si>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</si>
  <si>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</si>
  <si>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</si>
  <si>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</si>
  <si>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</si>
  <si>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</si>
  <si>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</si>
  <si>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</si>
  <si>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</si>
  <si>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</si>
  <si>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</si>
  <si>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</si>
  <si>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</si>
  <si>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</si>
  <si>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</si>
  <si>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</si>
  <si>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</si>
  <si>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</si>
  <si>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</si>
  <si>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</si>
  <si>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</si>
  <si>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</si>
  <si>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</si>
  <si>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</si>
  <si>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</si>
  <si>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</si>
  <si>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</si>
  <si>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</si>
  <si>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</si>
  <si>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</si>
  <si>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</si>
  <si>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</si>
  <si>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</si>
  <si>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</si>
  <si>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</si>
  <si>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</si>
  <si>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</si>
  <si>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</si>
  <si>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</si>
  <si>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</si>
  <si>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</si>
  <si>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</si>
  <si>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</si>
  <si>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</si>
  <si>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</si>
  <si>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</si>
  <si>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</si>
  <si>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</si>
  <si>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</si>
  <si>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</si>
  <si>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</si>
  <si>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</si>
  <si>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</si>
  <si>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</si>
  <si>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</si>
  <si>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</si>
  <si>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</si>
  <si>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</si>
  <si>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</si>
  <si>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</si>
  <si>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</si>
  <si>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</si>
  <si>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</si>
  <si>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</si>
  <si>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</si>
  <si>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</si>
  <si>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</si>
  <si>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</si>
  <si>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</si>
  <si>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</si>
  <si>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</si>
  <si>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</si>
  <si>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</si>
  <si>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</si>
  <si>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</si>
  <si>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</si>
  <si>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</si>
  <si>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</si>
  <si>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</si>
  <si>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</si>
  <si>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</si>
  <si>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</si>
  <si>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</si>
  <si>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</si>
  <si>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</si>
  <si>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</si>
  <si>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</si>
  <si>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</si>
  <si>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</si>
  <si>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</si>
  <si>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</si>
  <si>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</si>
  <si>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</si>
  <si>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</si>
  <si>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</si>
  <si>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</si>
  <si>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</si>
  <si>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</si>
  <si>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</si>
  <si>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</si>
  <si>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</si>
  <si>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</si>
  <si>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</si>
  <si>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</si>
  <si>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</si>
  <si>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</si>
  <si>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</si>
  <si>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</si>
  <si>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</si>
  <si>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</si>
  <si>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</si>
  <si>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</si>
  <si>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</si>
  <si>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</si>
  <si>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</si>
  <si>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</si>
  <si>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</si>
  <si>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</si>
  <si>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</si>
  <si>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</si>
  <si>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</si>
  <si>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</si>
  <si>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</si>
  <si>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</si>
  <si>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</si>
  <si>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</si>
  <si>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</si>
  <si>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</si>
  <si>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</si>
  <si>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</si>
  <si>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</si>
  <si>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</si>
  <si>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</si>
  <si>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</si>
  <si>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</si>
  <si>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</si>
  <si>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</si>
  <si>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</si>
  <si>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</si>
  <si>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</si>
  <si>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</si>
  <si>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</si>
  <si>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</si>
  <si>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</si>
  <si>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</si>
  <si>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</si>
  <si>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</si>
  <si>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</si>
  <si>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</si>
  <si>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</si>
  <si>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</si>
  <si>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</si>
  <si>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</si>
  <si>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</si>
  <si>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</si>
  <si>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</si>
  <si>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</si>
  <si>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</si>
  <si>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</si>
  <si>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</si>
  <si>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</si>
  <si>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</si>
  <si>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</si>
  <si>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</si>
  <si>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</si>
  <si>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</si>
  <si>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</si>
  <si>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</si>
  <si>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</si>
  <si>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</si>
  <si>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</si>
  <si>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</si>
  <si>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</si>
  <si>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</si>
  <si>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</si>
  <si>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</si>
  <si>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</si>
  <si>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</si>
  <si>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</si>
  <si>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</si>
  <si>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</si>
  <si>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</si>
  <si>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</si>
  <si>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</si>
  <si>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</si>
  <si>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</si>
  <si>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</si>
  <si>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</si>
  <si>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</si>
  <si>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</si>
  <si>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</si>
  <si>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</si>
  <si>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</si>
  <si>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</si>
  <si>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</si>
  <si>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</si>
  <si>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</si>
  <si>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</si>
  <si>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</si>
  <si>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</si>
  <si>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</si>
  <si>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</si>
  <si>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</si>
  <si>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</si>
  <si>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</si>
  <si>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</si>
  <si>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</si>
  <si>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</si>
  <si>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</si>
  <si>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</si>
  <si>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</si>
  <si>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</si>
  <si>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</si>
  <si>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</si>
  <si>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</si>
  <si>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</si>
  <si>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</si>
  <si>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</si>
  <si>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</si>
  <si>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</si>
  <si>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</si>
  <si>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</si>
  <si>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</si>
  <si>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</si>
  <si>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</si>
  <si>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</si>
  <si>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</si>
  <si>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</si>
  <si>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</si>
  <si>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</si>
  <si>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</si>
  <si>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</si>
  <si>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</si>
  <si>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</si>
  <si>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</si>
  <si>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</si>
  <si>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</si>
  <si>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</si>
  <si>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</si>
  <si>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</si>
  <si>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</si>
  <si>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</si>
  <si>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</si>
  <si>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</si>
  <si>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</si>
  <si>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</si>
  <si>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</si>
  <si>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</si>
  <si>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</si>
  <si>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</si>
  <si>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</si>
  <si>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</si>
  <si>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</si>
  <si>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</si>
  <si>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</si>
  <si>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</si>
  <si>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</si>
  <si>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</si>
  <si>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</si>
  <si>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</si>
  <si>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</si>
  <si>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</si>
  <si>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</si>
  <si>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</si>
  <si>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</si>
  <si>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</si>
  <si>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</si>
  <si>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</si>
  <si>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</si>
  <si>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</si>
  <si>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</si>
  <si>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</si>
  <si>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</si>
  <si>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</si>
  <si>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</si>
  <si>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</si>
  <si>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</si>
  <si>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</si>
  <si>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</si>
  <si>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</si>
  <si>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</si>
  <si>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</si>
  <si>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</si>
  <si>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</si>
  <si>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</si>
  <si>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</si>
  <si>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</si>
  <si>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</si>
  <si>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</si>
  <si>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</si>
  <si>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</si>
  <si>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</si>
  <si>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</si>
  <si>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</si>
  <si>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</si>
  <si>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</si>
  <si>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</si>
  <si>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</si>
  <si>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</si>
  <si>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</si>
  <si>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</si>
  <si>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</si>
  <si>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</si>
  <si>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</si>
  <si>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</si>
  <si>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</si>
  <si>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</si>
  <si>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</si>
  <si>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</si>
  <si>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</si>
  <si>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</si>
  <si>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</si>
  <si>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</si>
  <si>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</si>
  <si>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</si>
  <si>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</si>
  <si>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</si>
  <si>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</si>
  <si>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</si>
  <si>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</si>
  <si>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</si>
  <si>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</si>
  <si>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</si>
  <si>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</si>
  <si>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</si>
  <si>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</si>
  <si>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</si>
  <si>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</si>
  <si>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</si>
  <si>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</si>
  <si>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</si>
  <si>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</si>
  <si>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</si>
  <si>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</si>
  <si>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</si>
  <si>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</si>
  <si>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</si>
  <si>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</si>
  <si>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</si>
  <si>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</si>
  <si>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</si>
  <si>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</si>
  <si>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</si>
  <si>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</si>
  <si>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</si>
  <si>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</si>
  <si>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</si>
  <si>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</si>
  <si>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</si>
  <si>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</si>
  <si>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</si>
  <si>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</si>
  <si>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</si>
  <si>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</si>
  <si>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</si>
  <si>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</si>
  <si>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</si>
  <si>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</si>
  <si>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</si>
  <si>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</si>
  <si>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</si>
  <si>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</si>
  <si>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</si>
  <si>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</si>
  <si>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</si>
  <si>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</si>
  <si>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</si>
  <si>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</si>
  <si>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</si>
  <si>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</si>
  <si>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</si>
  <si>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</si>
  <si>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</si>
  <si>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</si>
  <si>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</si>
  <si>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</si>
  <si>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</si>
  <si>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</si>
  <si>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</si>
  <si>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</si>
  <si>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</si>
  <si>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</si>
  <si>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</si>
  <si>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</si>
  <si>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</si>
  <si>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</si>
  <si>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</si>
  <si>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</si>
  <si>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</si>
  <si>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</si>
  <si>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</si>
  <si>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</si>
  <si>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</si>
  <si>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</si>
  <si>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</si>
  <si>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</si>
  <si>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</si>
  <si>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</si>
  <si>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</si>
  <si>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</si>
  <si>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</si>
  <si>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</si>
  <si>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</si>
  <si>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</si>
  <si>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</si>
  <si>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</si>
  <si>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</si>
  <si>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</si>
  <si>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</si>
  <si>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</si>
  <si>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</si>
  <si>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</si>
  <si>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</si>
  <si>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</si>
  <si>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</si>
  <si>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</si>
  <si>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</si>
  <si>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</si>
  <si>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</si>
  <si>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</si>
  <si>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</si>
  <si>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</si>
  <si>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</si>
  <si>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</si>
  <si>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</si>
  <si>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</si>
  <si>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</si>
  <si>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</si>
  <si>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</si>
  <si>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</si>
  <si>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</si>
  <si>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</si>
  <si>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</si>
  <si>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</si>
  <si>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</si>
  <si>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</si>
  <si>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</si>
  <si>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</si>
  <si>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</si>
  <si>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</si>
  <si>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</si>
  <si>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</si>
  <si>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</si>
  <si>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</si>
  <si>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</si>
  <si>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</si>
  <si>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</si>
  <si>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</si>
  <si>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</si>
  <si>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</si>
  <si>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</si>
  <si>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</si>
  <si>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</si>
  <si>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</si>
  <si>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</si>
  <si>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</si>
  <si>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</si>
  <si>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</si>
  <si>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</si>
  <si>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</si>
  <si>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</si>
  <si>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</si>
  <si>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</si>
  <si>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</si>
  <si>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</si>
  <si>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</si>
  <si>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</si>
  <si>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</si>
  <si>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</si>
  <si>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</si>
  <si>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</si>
  <si>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</si>
  <si>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</si>
  <si>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</si>
  <si>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</si>
  <si>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</si>
  <si>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</si>
  <si>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</si>
  <si>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</si>
  <si>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</si>
  <si>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</si>
  <si>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</si>
  <si>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</si>
  <si>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</si>
  <si>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</si>
  <si>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</si>
  <si>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</si>
  <si>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</si>
  <si>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</si>
  <si>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</si>
  <si>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</si>
  <si>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</si>
  <si>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</si>
  <si>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</si>
  <si>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</si>
  <si>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</si>
  <si>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</si>
  <si>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</si>
  <si>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</si>
  <si>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</si>
  <si>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</si>
  <si>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</si>
  <si>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</si>
  <si>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</si>
  <si>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</si>
  <si>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</si>
  <si>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</si>
  <si>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</si>
  <si>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</si>
  <si>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</si>
  <si>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</si>
  <si>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</si>
  <si>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</si>
  <si>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</si>
  <si>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</si>
  <si>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</si>
  <si>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</si>
  <si>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</si>
  <si>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</si>
  <si>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</si>
  <si>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</si>
  <si>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</si>
  <si>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</si>
  <si>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</si>
  <si>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</si>
  <si>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</si>
  <si>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</si>
  <si>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</si>
  <si>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</si>
  <si>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</si>
  <si>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</si>
  <si>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</si>
  <si>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</si>
  <si>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</si>
  <si>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</si>
  <si>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</si>
  <si>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</si>
  <si>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</si>
  <si>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</si>
  <si>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</si>
  <si>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</si>
  <si>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</si>
  <si>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</si>
  <si>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</si>
  <si>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</si>
  <si>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</si>
  <si>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</si>
  <si>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</si>
  <si>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</si>
  <si>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</si>
  <si>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</si>
  <si>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</si>
  <si>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</si>
  <si>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</si>
  <si>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</si>
  <si>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</si>
  <si>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</si>
  <si>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</si>
  <si>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</si>
  <si>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</si>
  <si>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</si>
  <si>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</si>
  <si>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</si>
  <si>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</si>
  <si>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</si>
  <si>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</si>
  <si>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</si>
  <si>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</si>
  <si>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</si>
  <si>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</si>
  <si>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</si>
  <si>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</si>
  <si>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</si>
  <si>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</si>
  <si>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</si>
  <si>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</si>
  <si>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</si>
  <si>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</si>
  <si>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</si>
  <si>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</si>
  <si>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</si>
  <si>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</si>
  <si>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</si>
  <si>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</si>
  <si>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</si>
  <si>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</si>
  <si>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</si>
  <si>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</si>
  <si>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</si>
  <si>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</si>
  <si>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</si>
  <si>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</si>
  <si>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</si>
  <si>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</si>
  <si>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</si>
  <si>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</si>
  <si>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</si>
  <si>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</si>
  <si>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</si>
  <si>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</si>
  <si>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</si>
  <si>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</si>
  <si>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</si>
  <si>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</si>
  <si>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</si>
  <si>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</si>
  <si>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</si>
  <si>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</si>
  <si>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</si>
  <si>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</si>
  <si>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</si>
  <si>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</si>
  <si>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</si>
  <si>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</si>
  <si>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</si>
  <si>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</si>
  <si>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</si>
  <si>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</si>
  <si>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</si>
  <si>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</si>
  <si>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</si>
  <si>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</si>
  <si>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</si>
  <si>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</si>
  <si>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</si>
  <si>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</si>
  <si>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</si>
  <si>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</si>
  <si>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</si>
  <si>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</si>
  <si>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</si>
  <si>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</si>
  <si>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</si>
  <si>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</si>
  <si>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</si>
  <si>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</si>
  <si>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</si>
  <si>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</si>
  <si>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</si>
  <si>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</si>
  <si>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</si>
  <si>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</si>
  <si>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</si>
  <si>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</si>
  <si>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</si>
  <si>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</si>
  <si>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</si>
  <si>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</si>
  <si>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</si>
  <si>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</si>
  <si>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</si>
  <si>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</si>
  <si>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</si>
  <si>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</si>
  <si>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</si>
  <si>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</si>
  <si>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</si>
  <si>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</si>
  <si>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</si>
  <si>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</si>
  <si>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</si>
  <si>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</si>
  <si>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</si>
  <si>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</si>
  <si>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</si>
  <si>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</si>
  <si>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</si>
  <si>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</si>
  <si>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</si>
  <si>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</si>
  <si>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</si>
  <si>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</si>
  <si>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</si>
  <si>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</si>
  <si>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</si>
  <si>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</si>
  <si>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</si>
  <si>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</si>
  <si>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</si>
  <si>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</si>
  <si>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</si>
  <si>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</si>
  <si>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</si>
  <si>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</si>
  <si>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</si>
  <si>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</si>
  <si>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</si>
  <si>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</si>
  <si>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</si>
  <si>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</si>
  <si>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</si>
  <si>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</si>
  <si>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</si>
  <si>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</si>
  <si>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</si>
  <si>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</si>
  <si>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</si>
  <si>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</si>
  <si>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</si>
  <si>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</si>
  <si>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</si>
  <si>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</si>
  <si>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</si>
  <si>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</si>
  <si>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</si>
  <si>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</si>
  <si>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</si>
  <si>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</si>
  <si>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</si>
  <si>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</si>
  <si>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</si>
  <si>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</si>
  <si>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</si>
  <si>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</si>
  <si>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</si>
  <si>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</si>
  <si>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</si>
  <si>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</si>
  <si>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</si>
  <si>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</si>
  <si>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</si>
  <si>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</si>
  <si>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</si>
  <si>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</si>
  <si>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</si>
  <si>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</si>
  <si>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</si>
  <si>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</si>
  <si>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</si>
  <si>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</si>
  <si>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</si>
  <si>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</si>
  <si>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</si>
  <si>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</si>
  <si>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</si>
  <si>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</si>
  <si>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</si>
  <si>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</si>
  <si>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</si>
  <si>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</si>
  <si>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</si>
  <si>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</si>
  <si>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</si>
  <si>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</si>
  <si>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</si>
  <si>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</si>
  <si>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</si>
  <si>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</si>
  <si>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</si>
  <si>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</si>
  <si>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</si>
  <si>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</si>
  <si>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</si>
  <si>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</si>
  <si>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</si>
  <si>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</si>
  <si>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</si>
  <si>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</si>
  <si>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</si>
  <si>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</si>
  <si>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</si>
  <si>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</si>
  <si>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</si>
  <si>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</si>
  <si>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</si>
  <si>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</si>
  <si>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</si>
  <si>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</si>
  <si>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</si>
  <si>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</si>
  <si>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</si>
  <si>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</si>
  <si>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</si>
  <si>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</si>
  <si>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</si>
  <si>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</si>
  <si>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</si>
  <si>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</si>
  <si>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</si>
  <si>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</si>
  <si>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</si>
  <si>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</si>
  <si>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</si>
  <si>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</si>
  <si>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</si>
  <si>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</si>
  <si>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</si>
  <si>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</si>
  <si>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</si>
  <si>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</si>
  <si>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</si>
  <si>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</si>
  <si>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</si>
  <si>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</si>
  <si>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</si>
  <si>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</si>
  <si>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</si>
  <si>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</si>
  <si>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</si>
  <si>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</si>
  <si>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</si>
  <si>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</si>
  <si>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</si>
  <si>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</si>
  <si>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</si>
  <si>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</si>
  <si>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</si>
  <si>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</si>
  <si>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</si>
  <si>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</si>
  <si>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</si>
  <si>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</si>
  <si>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</si>
  <si>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</si>
  <si>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</si>
  <si>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</si>
  <si>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</si>
  <si>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</si>
  <si>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</si>
  <si>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</si>
  <si>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</si>
  <si>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</si>
  <si>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</si>
  <si>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</si>
  <si>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</si>
  <si>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</si>
  <si>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</si>
  <si>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</si>
  <si>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</si>
  <si>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</si>
  <si>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</si>
  <si>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</si>
  <si>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</si>
  <si>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</si>
  <si>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</si>
  <si>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</si>
  <si>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</si>
  <si>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</si>
  <si>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</si>
  <si>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</si>
  <si>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</si>
  <si>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</si>
  <si>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</si>
  <si>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</si>
  <si>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</si>
  <si>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</si>
  <si>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</si>
  <si>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</si>
  <si>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</si>
  <si>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</si>
  <si>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</si>
  <si>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</si>
  <si>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</si>
  <si>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</si>
  <si>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</si>
  <si>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</si>
  <si>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</si>
  <si>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</si>
  <si>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</si>
  <si>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</si>
  <si>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</si>
  <si>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</si>
  <si>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</si>
  <si>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</si>
  <si>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</si>
  <si>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</si>
  <si>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</si>
  <si>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</si>
  <si>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</si>
  <si>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</si>
  <si>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</si>
  <si>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</si>
  <si>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</si>
  <si>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</si>
  <si>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</si>
  <si>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</si>
  <si>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</si>
  <si>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</si>
  <si>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</si>
  <si>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</si>
  <si>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</si>
  <si>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</si>
  <si>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</si>
  <si>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</si>
  <si>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</si>
  <si>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</si>
  <si>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</si>
  <si>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</si>
  <si>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</si>
  <si>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</si>
  <si>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</si>
  <si>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</si>
  <si>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</si>
  <si>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</si>
  <si>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</si>
  <si>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</si>
  <si>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</si>
  <si>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</si>
  <si>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</si>
  <si>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</si>
  <si>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</si>
  <si>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</si>
  <si>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</si>
  <si>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</si>
  <si>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</si>
  <si>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</si>
  <si>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</si>
  <si>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</si>
  <si>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</si>
  <si>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</si>
  <si>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</si>
  <si>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</si>
  <si>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</si>
  <si>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</si>
  <si>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</si>
  <si>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</si>
  <si>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</si>
  <si>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</si>
  <si>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</si>
  <si>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</si>
  <si>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</si>
  <si>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</si>
  <si>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</si>
  <si>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</si>
  <si>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</si>
  <si>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</si>
  <si>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</si>
  <si>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</si>
  <si>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</si>
  <si>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</si>
  <si>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</si>
  <si>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</si>
  <si>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</si>
  <si>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</si>
  <si>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</si>
  <si>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</si>
  <si>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</si>
  <si>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</si>
  <si>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</si>
  <si>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</si>
  <si>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</si>
  <si>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</si>
  <si>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</si>
  <si>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</si>
  <si>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</si>
  <si>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</si>
  <si>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</si>
  <si>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</si>
  <si>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</si>
  <si>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</si>
  <si>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</si>
  <si>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</si>
  <si>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</si>
  <si>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</si>
  <si>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</si>
  <si>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</si>
  <si>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</si>
  <si>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</si>
  <si>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</si>
  <si>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</si>
  <si>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</si>
  <si>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</si>
  <si>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</si>
  <si>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</si>
  <si>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</si>
  <si>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</si>
  <si>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</si>
  <si>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</si>
  <si>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</si>
  <si>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</si>
  <si>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</si>
  <si>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</si>
  <si>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</si>
  <si>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</si>
  <si>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</si>
  <si>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</si>
  <si>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</si>
  <si>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</si>
  <si>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</si>
  <si>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</si>
  <si>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</si>
  <si>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</si>
  <si>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</si>
  <si>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</si>
  <si>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</si>
  <si>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</si>
  <si>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</si>
  <si>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</si>
  <si>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</si>
  <si>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</si>
  <si>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</si>
  <si>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</si>
  <si>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</si>
  <si>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</si>
  <si>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</si>
  <si>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</si>
  <si>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</si>
  <si>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</si>
  <si>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</si>
  <si>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</si>
  <si>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</si>
  <si>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</si>
  <si>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</si>
  <si>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</si>
  <si>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</si>
  <si>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</si>
  <si>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</si>
  <si>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</si>
  <si>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</si>
  <si>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</si>
  <si>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</si>
  <si>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</si>
  <si>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</si>
  <si>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</si>
  <si>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</si>
  <si>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</si>
  <si>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</si>
  <si>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</si>
  <si>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</si>
  <si>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</si>
  <si>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</si>
  <si>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</si>
  <si>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</si>
  <si>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</si>
  <si>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</si>
  <si>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</si>
  <si>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</si>
  <si>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</si>
  <si>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</si>
  <si>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</si>
  <si>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</si>
  <si>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</si>
  <si>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</si>
  <si>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</si>
  <si>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</si>
  <si>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</si>
  <si>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</si>
  <si>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</si>
  <si>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</si>
  <si>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</si>
  <si>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</si>
  <si>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</si>
  <si>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</si>
  <si>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</si>
  <si>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</si>
  <si>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</si>
  <si>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</si>
  <si>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</si>
  <si>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</si>
  <si>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</si>
  <si>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</si>
  <si>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</si>
  <si>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</si>
  <si>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</si>
  <si>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</si>
  <si>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</si>
  <si>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</si>
  <si>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</si>
  <si>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</si>
  <si>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</si>
  <si>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</si>
  <si>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</si>
  <si>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</si>
  <si>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</si>
  <si>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</si>
  <si>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</si>
  <si>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</si>
  <si>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</si>
  <si>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</si>
  <si>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</si>
  <si>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</si>
  <si>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</si>
  <si>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</si>
  <si>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</si>
  <si>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</si>
  <si>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</si>
  <si>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</si>
  <si>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</si>
  <si>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</si>
  <si>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</si>
  <si>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</si>
  <si>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</si>
  <si>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</si>
  <si>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</si>
  <si>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</si>
  <si>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</si>
  <si>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</si>
  <si>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</si>
  <si>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</si>
  <si>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</si>
  <si>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</si>
  <si>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</si>
  <si>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</si>
  <si>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</si>
  <si>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</si>
  <si>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</si>
  <si>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</si>
  <si>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</si>
  <si>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</si>
  <si>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</si>
  <si>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</si>
  <si>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</si>
  <si>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</si>
  <si>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</si>
  <si>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</si>
  <si>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</si>
  <si>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</si>
  <si>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</si>
  <si>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</si>
  <si>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</si>
  <si>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</si>
  <si>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</si>
  <si>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</si>
  <si>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</si>
  <si>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</si>
  <si>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</si>
  <si>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</si>
  <si>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</si>
  <si>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</si>
  <si>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</si>
  <si>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</si>
  <si>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</si>
  <si>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</si>
  <si>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</si>
  <si>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</si>
  <si>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</si>
  <si>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</si>
  <si>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</si>
  <si>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</si>
  <si>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</si>
  <si>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</si>
  <si>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</si>
  <si>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</si>
  <si>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</si>
  <si>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</si>
  <si>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</si>
  <si>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</si>
  <si>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</si>
  <si>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</si>
  <si>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</si>
  <si>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</si>
  <si>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</si>
  <si>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</si>
  <si>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</si>
  <si>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</si>
  <si>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</si>
  <si>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</si>
  <si>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</si>
  <si>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</si>
  <si>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</si>
  <si>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</si>
  <si>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</si>
  <si>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</si>
  <si>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</si>
  <si>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</si>
  <si>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</si>
  <si>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</si>
  <si>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</si>
  <si>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</si>
  <si>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</si>
  <si>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</si>
  <si>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</si>
  <si>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</si>
  <si>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</si>
  <si>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</si>
  <si>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</si>
  <si>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</si>
  <si>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</si>
  <si>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</si>
  <si>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</si>
  <si>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</si>
  <si>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</si>
  <si>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</si>
  <si>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</si>
  <si>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</si>
  <si>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</si>
  <si>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</si>
  <si>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</si>
  <si>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</si>
  <si>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</si>
  <si>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</si>
  <si>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</si>
  <si>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</si>
  <si>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</si>
  <si>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</si>
  <si>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</si>
  <si>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</si>
  <si>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</si>
  <si>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</si>
  <si>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</si>
  <si>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</si>
  <si>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</si>
  <si>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</si>
  <si>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</si>
  <si>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</si>
  <si>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</si>
  <si>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</si>
  <si>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</si>
  <si>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</si>
  <si>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</si>
  <si>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</si>
  <si>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</si>
  <si>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</si>
  <si>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</si>
  <si>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</si>
  <si>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</si>
  <si>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</si>
  <si>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</si>
  <si>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</si>
  <si>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</si>
  <si>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</si>
  <si>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</si>
  <si>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</si>
  <si>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</si>
  <si>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</si>
  <si>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</si>
  <si>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</si>
  <si>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</si>
  <si>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</si>
  <si>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</si>
  <si>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</si>
  <si>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</si>
  <si>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</si>
  <si>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</si>
  <si>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</si>
  <si>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</si>
  <si>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</si>
  <si>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</si>
  <si>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</si>
  <si>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</si>
  <si>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</si>
  <si>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</si>
  <si>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</si>
  <si>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</si>
  <si>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</si>
  <si>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</si>
  <si>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</si>
  <si>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</si>
  <si>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</si>
  <si>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</si>
  <si>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</si>
  <si>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</si>
  <si>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</si>
  <si>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</si>
  <si>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</si>
  <si>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</si>
  <si>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</si>
  <si>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</si>
  <si>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</si>
  <si>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</si>
  <si>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</si>
  <si>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</si>
  <si>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</si>
  <si>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</si>
  <si>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</si>
  <si>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</si>
  <si>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</si>
  <si>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</si>
  <si>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</si>
  <si>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</si>
  <si>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</si>
  <si>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</si>
  <si>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</si>
  <si>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</si>
  <si>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</si>
  <si>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</si>
  <si>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</si>
  <si>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</si>
  <si>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</si>
  <si>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</si>
  <si>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</si>
  <si>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</si>
  <si>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</si>
  <si>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</si>
  <si>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</si>
  <si>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</si>
  <si>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</si>
  <si>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</si>
  <si>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</si>
  <si>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</si>
  <si>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</si>
  <si>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</si>
  <si>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</si>
  <si>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</si>
  <si>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</si>
  <si>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</si>
  <si>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</si>
  <si>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</si>
  <si>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</si>
  <si>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</si>
  <si>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</si>
  <si>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</si>
  <si>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</si>
  <si>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</si>
  <si>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</si>
  <si>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</si>
  <si>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</si>
  <si>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</si>
  <si>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</si>
  <si>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</si>
  <si>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</si>
  <si>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</si>
  <si>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</si>
  <si>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</si>
  <si>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</si>
  <si>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</si>
  <si>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</si>
  <si>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</si>
  <si>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</si>
  <si>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</si>
  <si>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</si>
  <si>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</si>
  <si>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</si>
  <si>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</si>
  <si>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</si>
  <si>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</si>
  <si>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</si>
  <si>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</si>
  <si>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</si>
  <si>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</si>
  <si>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</si>
  <si>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</si>
  <si>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</si>
  <si>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</si>
  <si>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</si>
  <si>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</si>
  <si>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</si>
  <si>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</si>
  <si>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</si>
  <si>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</si>
  <si>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</si>
  <si>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</si>
  <si>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</si>
  <si>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</si>
  <si>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</si>
  <si>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</si>
  <si>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</si>
  <si>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</si>
  <si>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</si>
  <si>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</si>
  <si>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</si>
  <si>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</si>
  <si>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</si>
  <si>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</si>
  <si>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</si>
  <si>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</si>
  <si>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</si>
  <si>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</si>
  <si>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</si>
  <si>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</si>
  <si>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</si>
  <si>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</si>
  <si>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</si>
  <si>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</si>
  <si>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</si>
  <si>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</si>
  <si>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</si>
  <si>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</si>
  <si>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</si>
  <si>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</si>
  <si>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</si>
  <si>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</si>
  <si>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</si>
  <si>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</si>
  <si>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</si>
  <si>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</si>
  <si>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</si>
  <si>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</si>
  <si>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</si>
  <si>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</si>
  <si>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</si>
  <si>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</si>
  <si>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</si>
  <si>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</si>
  <si>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</si>
  <si>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</si>
  <si>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</si>
  <si>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</si>
  <si>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</si>
  <si>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</si>
  <si>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</si>
  <si>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</si>
  <si>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</si>
  <si>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</si>
  <si>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</si>
  <si>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</si>
  <si>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</si>
  <si>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</si>
  <si>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</si>
  <si>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</si>
  <si>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</si>
  <si>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</si>
  <si>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</si>
  <si>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</si>
  <si>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</si>
  <si>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</si>
  <si>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</si>
  <si>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</si>
  <si>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</si>
  <si>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</si>
  <si>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</si>
  <si>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</si>
  <si>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</si>
  <si>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</si>
  <si>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</si>
  <si>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</si>
  <si>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</si>
  <si>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</si>
  <si>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</si>
  <si>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</si>
  <si>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</si>
  <si>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</si>
  <si>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</si>
  <si>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</si>
  <si>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</si>
  <si>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</si>
  <si>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</si>
  <si>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</si>
  <si>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</si>
  <si>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</si>
  <si>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</si>
  <si>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</si>
  <si>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</si>
  <si>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</si>
  <si>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</si>
  <si>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</si>
  <si>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</si>
  <si>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</si>
  <si>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</si>
  <si>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</si>
  <si>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</si>
  <si>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</si>
  <si>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</si>
  <si>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</si>
  <si>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</si>
  <si>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</si>
  <si>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</si>
  <si>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</si>
  <si>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</si>
  <si>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</si>
  <si>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</si>
  <si>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</si>
  <si>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</si>
  <si>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</si>
  <si>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</si>
  <si>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</si>
  <si>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</si>
  <si>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</si>
  <si>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</si>
  <si>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</si>
  <si>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</si>
  <si>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</si>
  <si>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</si>
  <si>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</si>
  <si>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</si>
  <si>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</si>
  <si>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</si>
  <si>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</si>
  <si>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</si>
  <si>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</si>
  <si>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</si>
  <si>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</si>
  <si>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</si>
  <si>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</si>
  <si>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</si>
  <si>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</si>
  <si>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</si>
  <si>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</si>
  <si>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</si>
  <si>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</si>
  <si>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</si>
  <si>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</si>
  <si>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</si>
  <si>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</si>
  <si>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</si>
  <si>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</si>
  <si>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</si>
  <si>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</si>
  <si>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</si>
  <si>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</si>
  <si>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</si>
  <si>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</si>
  <si>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</si>
  <si>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</si>
  <si>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</si>
  <si>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</si>
  <si>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</si>
  <si>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</si>
  <si>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</si>
  <si>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</si>
  <si>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</si>
  <si>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</si>
  <si>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</si>
  <si>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</si>
  <si>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</si>
  <si>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</si>
  <si>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</si>
  <si>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</si>
  <si>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</si>
  <si>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</si>
  <si>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</si>
  <si>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</si>
  <si>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</si>
  <si>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</si>
  <si>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</si>
  <si>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</si>
  <si>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</si>
  <si>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</si>
  <si>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</si>
  <si>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</si>
  <si>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</si>
  <si>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</si>
  <si>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</si>
  <si>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</si>
  <si>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</si>
  <si>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</si>
  <si>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</si>
  <si>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</si>
  <si>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</si>
  <si>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</si>
  <si>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</si>
  <si>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</si>
  <si>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</si>
  <si>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</si>
  <si>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</si>
  <si>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</si>
  <si>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</si>
  <si>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</si>
  <si>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</si>
  <si>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</si>
  <si>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</si>
  <si>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</si>
  <si>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</si>
  <si>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</si>
  <si>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</si>
  <si>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</si>
  <si>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</si>
  <si>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</si>
  <si>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</si>
  <si>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</si>
  <si>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</si>
  <si>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</si>
  <si>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</si>
  <si>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</si>
  <si>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</si>
  <si>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</si>
  <si>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</si>
  <si>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</si>
  <si>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</si>
  <si>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</si>
  <si>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</si>
  <si>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</si>
  <si>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</si>
  <si>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</si>
  <si>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</si>
  <si>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</si>
  <si>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</si>
  <si>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</si>
  <si>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</si>
  <si>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</si>
  <si>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</si>
  <si>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</si>
  <si>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</si>
  <si>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</si>
  <si>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</si>
  <si>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</si>
  <si>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</si>
  <si>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</si>
  <si>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</si>
  <si>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</si>
  <si>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</si>
  <si>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</si>
  <si>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</si>
  <si>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</si>
  <si>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</si>
  <si>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</si>
  <si>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</si>
  <si>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</si>
  <si>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</si>
  <si>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</si>
  <si>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</si>
  <si>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</si>
  <si>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</si>
  <si>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</si>
  <si>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</si>
  <si>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</si>
  <si>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</si>
  <si>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</si>
  <si>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</si>
  <si>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</si>
  <si>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</si>
  <si>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</si>
  <si>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</si>
  <si>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</si>
  <si>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</si>
  <si>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</si>
  <si>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</si>
  <si>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</si>
  <si>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</si>
  <si>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</si>
  <si>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</si>
  <si>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</si>
  <si>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</si>
  <si>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</si>
  <si>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</si>
  <si>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</si>
  <si>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</si>
  <si>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</si>
  <si>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</si>
  <si>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</si>
  <si>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</si>
  <si>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</si>
  <si>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</si>
  <si>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</si>
  <si>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</si>
  <si>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</si>
  <si>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</si>
  <si>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</si>
  <si>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</si>
  <si>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</si>
  <si>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</si>
  <si>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</si>
  <si>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</si>
  <si>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</si>
  <si>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</si>
  <si>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</si>
  <si>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</si>
  <si>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</si>
  <si>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</si>
  <si>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</si>
  <si>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</si>
  <si>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</si>
  <si>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</si>
  <si>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</si>
  <si>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</si>
  <si>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</si>
  <si>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</si>
  <si>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</si>
  <si>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</si>
  <si>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</si>
  <si>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</si>
  <si>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</si>
  <si>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</si>
  <si>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</si>
  <si>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</si>
  <si>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</si>
  <si>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</si>
  <si>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</si>
  <si>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</si>
  <si>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</si>
  <si>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</si>
  <si>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</si>
  <si>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</si>
  <si>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</si>
  <si>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</si>
  <si>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</si>
  <si>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</si>
  <si>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</si>
  <si>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</si>
  <si>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</si>
  <si>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</si>
  <si>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</si>
  <si>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</si>
  <si>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</si>
  <si>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</si>
  <si>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</si>
  <si>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</si>
  <si>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</si>
  <si>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</si>
  <si>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</si>
  <si>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</si>
  <si>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</si>
  <si>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</si>
  <si>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</si>
  <si>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</si>
  <si>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</si>
  <si>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</si>
  <si>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</si>
  <si>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</si>
  <si>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</si>
  <si>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</si>
  <si>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</si>
  <si>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</si>
  <si>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</si>
  <si>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</si>
  <si>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</si>
  <si>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</si>
  <si>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</si>
  <si>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</si>
  <si>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</si>
  <si>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</si>
  <si>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</si>
  <si>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</si>
  <si>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</si>
  <si>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</si>
  <si>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</si>
  <si>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</si>
  <si>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</si>
  <si>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</si>
  <si>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</si>
  <si>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</si>
  <si>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</si>
  <si>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</si>
  <si>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</si>
  <si>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</si>
  <si>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</si>
  <si>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</si>
  <si>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</si>
  <si>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</si>
  <si>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</si>
  <si>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</si>
  <si>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</si>
  <si>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</si>
  <si>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</si>
  <si>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</si>
  <si>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</si>
  <si>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</si>
  <si>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</si>
  <si>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</si>
  <si>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</si>
  <si>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</si>
  <si>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</si>
  <si>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</si>
  <si>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</si>
  <si>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</si>
  <si>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</si>
  <si>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</si>
  <si>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</si>
  <si>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</si>
  <si>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</si>
  <si>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</si>
  <si>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</si>
  <si>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</si>
  <si>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</si>
  <si>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</si>
  <si>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</si>
  <si>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</si>
  <si>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</si>
  <si>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</si>
  <si>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</si>
  <si>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</si>
  <si>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</si>
  <si>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</si>
  <si>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</si>
  <si>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</si>
  <si>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</si>
  <si>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</si>
  <si>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</si>
  <si>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</si>
  <si>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</si>
  <si>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</si>
  <si>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</si>
  <si>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</si>
  <si>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</si>
  <si>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</si>
  <si>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</si>
  <si>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</si>
  <si>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</si>
  <si>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</si>
  <si>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</si>
  <si>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</si>
  <si>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</si>
  <si>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</si>
  <si>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</si>
  <si>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</si>
  <si>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</si>
  <si>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</si>
  <si>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</si>
  <si>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</si>
  <si>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</si>
  <si>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</si>
  <si>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</si>
  <si>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</si>
  <si>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</si>
  <si>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</si>
  <si>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</si>
  <si>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</si>
  <si>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</si>
  <si>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</si>
  <si>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</si>
  <si>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</si>
  <si>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</si>
  <si>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</si>
  <si>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</si>
  <si>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</si>
  <si>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</si>
  <si>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</si>
  <si>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</si>
  <si>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</si>
  <si>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</si>
  <si>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</si>
  <si>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</si>
  <si>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</si>
  <si>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</si>
  <si>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</si>
  <si>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</si>
  <si>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</si>
  <si>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</si>
  <si>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</si>
  <si>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</si>
  <si>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</si>
  <si>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</si>
  <si>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</si>
  <si>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</si>
  <si>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</si>
  <si>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</si>
  <si>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</si>
  <si>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</si>
  <si>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</si>
  <si>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</si>
  <si>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</si>
  <si>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</si>
  <si>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</si>
  <si>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</si>
  <si>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</si>
  <si>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</si>
  <si>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</si>
  <si>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</si>
  <si>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</si>
  <si>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</si>
  <si>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</si>
  <si>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</si>
  <si>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</si>
  <si>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</si>
  <si>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</si>
  <si>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</si>
  <si>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</si>
  <si>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</si>
  <si>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</si>
  <si>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</si>
  <si>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</si>
  <si>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</si>
  <si>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</si>
  <si>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</si>
  <si>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</si>
  <si>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</si>
  <si>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</si>
  <si>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</si>
  <si>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</si>
  <si>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</si>
  <si>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</si>
  <si>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</si>
  <si>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</si>
  <si>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</si>
  <si>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</si>
  <si>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</si>
  <si>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</si>
  <si>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</si>
  <si>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</si>
  <si>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</si>
  <si>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</si>
  <si>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</si>
  <si>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</si>
  <si>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</si>
  <si>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</si>
  <si>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</si>
  <si>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</si>
  <si>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</si>
  <si>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</si>
  <si>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</si>
  <si>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</si>
  <si>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</si>
  <si>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</si>
  <si>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</si>
  <si>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</si>
  <si>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</si>
  <si>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</si>
  <si>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</si>
  <si>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</si>
  <si>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</si>
  <si>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</si>
  <si>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</si>
  <si>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</si>
  <si>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</si>
  <si>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</si>
  <si>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</si>
  <si>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</si>
  <si>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</si>
  <si>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</si>
  <si>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</si>
  <si>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</si>
  <si>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</si>
  <si>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</si>
  <si>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</si>
  <si>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</si>
  <si>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</si>
  <si>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</si>
  <si>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</si>
  <si>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</si>
  <si>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</si>
  <si>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</si>
  <si>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</si>
  <si>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</si>
  <si>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</si>
  <si>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</si>
  <si>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</si>
  <si>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</si>
  <si>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</si>
  <si>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</si>
  <si>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</si>
  <si>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</si>
  <si>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</si>
  <si>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</si>
  <si>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</si>
  <si>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</si>
  <si>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</si>
  <si>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</si>
  <si>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</si>
  <si>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</si>
  <si>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</si>
  <si>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</si>
  <si>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</si>
  <si>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</si>
  <si>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</si>
  <si>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</si>
  <si>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</si>
  <si>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</si>
  <si>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</si>
  <si>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</si>
  <si>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</si>
  <si>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</si>
  <si>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</si>
  <si>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</si>
  <si>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</si>
  <si>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</si>
  <si>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</si>
  <si>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</si>
  <si>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</si>
  <si>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</si>
  <si>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</si>
  <si>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</si>
  <si>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</si>
  <si>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</si>
  <si>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</si>
  <si>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</si>
  <si>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</si>
  <si>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</si>
  <si>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</si>
  <si>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</si>
  <si>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</si>
  <si>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</si>
  <si>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</si>
  <si>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</si>
  <si>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</si>
  <si>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</si>
  <si>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</si>
  <si>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</si>
  <si>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</si>
  <si>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</si>
  <si>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</si>
  <si>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</si>
  <si>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</si>
  <si>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</si>
  <si>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</si>
  <si>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</si>
  <si>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</si>
  <si>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</si>
  <si>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</si>
  <si>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</si>
  <si>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</si>
  <si>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</si>
  <si>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</si>
  <si>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</si>
  <si>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</si>
  <si>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</si>
  <si>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</si>
  <si>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</si>
  <si>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</si>
  <si>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</si>
  <si>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</si>
  <si>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</si>
  <si>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</si>
  <si>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</si>
  <si>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</si>
  <si>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</si>
  <si>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</si>
  <si>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</si>
  <si>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</si>
  <si>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</si>
  <si>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</si>
  <si>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</si>
  <si>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</si>
  <si>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</si>
  <si>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</si>
  <si>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</si>
  <si>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</si>
  <si>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</si>
  <si>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</si>
  <si>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</si>
  <si>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</si>
  <si>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</si>
  <si>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</si>
  <si>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</si>
  <si>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</si>
  <si>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</si>
  <si>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</si>
  <si>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</si>
  <si>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</si>
  <si>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</si>
  <si>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</si>
  <si>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</si>
  <si>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</si>
  <si>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</si>
  <si>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</si>
  <si>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</si>
  <si>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</si>
  <si>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</si>
  <si>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</si>
  <si>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</si>
  <si>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</si>
  <si>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</si>
  <si>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</si>
  <si>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</si>
  <si>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</si>
  <si>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</si>
  <si>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</si>
  <si>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</si>
  <si>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</si>
  <si>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</si>
  <si>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</si>
  <si>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</si>
  <si>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</si>
  <si>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</si>
  <si>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</si>
  <si>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</si>
  <si>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</si>
  <si>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</si>
  <si>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</si>
  <si>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</si>
  <si>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</si>
  <si>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</si>
  <si>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</si>
  <si>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</si>
  <si>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</si>
  <si>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</si>
  <si>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</si>
  <si>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</si>
  <si>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</si>
  <si>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</si>
  <si>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</si>
  <si>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</si>
  <si>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</si>
  <si>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</si>
  <si>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</si>
  <si>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</si>
  <si>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</si>
  <si>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</si>
  <si>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</si>
  <si>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</si>
  <si>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</si>
  <si>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</si>
  <si>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</si>
  <si>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</si>
  <si>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</si>
  <si>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</si>
  <si>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</si>
  <si>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</si>
  <si>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</si>
  <si>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</si>
  <si>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</si>
  <si>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</si>
  <si>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</si>
  <si>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</si>
  <si>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</si>
  <si>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</si>
  <si>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</si>
  <si>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</si>
  <si>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</si>
  <si>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</si>
  <si>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</si>
  <si>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</si>
  <si>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</si>
  <si>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</si>
  <si>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</si>
  <si>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</si>
  <si>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</si>
  <si>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</si>
  <si>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</si>
  <si>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</si>
  <si>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</si>
  <si>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</si>
  <si>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</si>
  <si>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</si>
  <si>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</si>
  <si>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</si>
  <si>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</si>
  <si>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</si>
  <si>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</si>
  <si>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</si>
  <si>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</si>
  <si>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</si>
  <si>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</si>
  <si>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</si>
  <si>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</si>
  <si>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</si>
  <si>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</si>
  <si>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</si>
  <si>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</si>
  <si>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</si>
  <si>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</si>
  <si>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</si>
  <si>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</si>
  <si>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</si>
  <si>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</si>
  <si>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</si>
  <si>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</si>
  <si>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</si>
  <si>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</si>
  <si>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</si>
  <si>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</si>
  <si>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</si>
  <si>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</si>
  <si>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</si>
  <si>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</si>
  <si>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</si>
  <si>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</si>
  <si>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</si>
  <si>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</si>
  <si>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</si>
  <si>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</si>
  <si>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</si>
  <si>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</si>
  <si>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</si>
  <si>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</si>
  <si>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</si>
  <si>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</si>
  <si>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</si>
  <si>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</si>
  <si>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</si>
  <si>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</si>
  <si>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</si>
  <si>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</si>
  <si>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</si>
  <si>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</si>
  <si>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</si>
  <si>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</si>
  <si>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</si>
  <si>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</si>
  <si>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</si>
  <si>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</si>
  <si>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</si>
  <si>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</si>
  <si>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</si>
  <si>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</si>
  <si>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</si>
  <si>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</si>
  <si>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</si>
  <si>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</si>
  <si>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</si>
  <si>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</si>
  <si>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</si>
  <si>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</si>
  <si>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</si>
  <si>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</si>
  <si>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</si>
  <si>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</si>
  <si>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</si>
  <si>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</si>
  <si>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</si>
  <si>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</si>
  <si>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</si>
  <si>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</si>
  <si>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</si>
  <si>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</si>
  <si>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</si>
  <si>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</si>
  <si>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</si>
  <si>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</si>
  <si>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</si>
  <si>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</si>
  <si>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</si>
  <si>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</si>
  <si>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</si>
  <si>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</si>
  <si>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</si>
  <si>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</si>
  <si>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</si>
  <si>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</si>
  <si>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</si>
  <si>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</si>
  <si>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</si>
  <si>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</si>
  <si>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</si>
  <si>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</si>
  <si>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</si>
  <si>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</si>
  <si>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</si>
  <si>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</si>
  <si>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</si>
  <si>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</si>
  <si>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</si>
  <si>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</si>
  <si>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</si>
  <si>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</si>
  <si>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</si>
  <si>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</si>
  <si>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</si>
  <si>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</si>
  <si>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</si>
  <si>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</si>
  <si>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</si>
  <si>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</si>
  <si>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</si>
  <si>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</si>
  <si>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</si>
  <si>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</si>
  <si>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</si>
  <si>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</si>
  <si>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</si>
  <si>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</si>
  <si>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</si>
  <si>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</si>
  <si>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</si>
  <si>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</si>
  <si>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</si>
  <si>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</si>
  <si>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</si>
  <si>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</si>
  <si>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</si>
  <si>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</si>
  <si>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</si>
  <si>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</si>
  <si>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</si>
  <si>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</si>
  <si>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</si>
  <si>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</si>
  <si>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</si>
  <si>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</si>
  <si>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</si>
  <si>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</si>
  <si>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</si>
  <si>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</si>
  <si>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</si>
  <si>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</si>
  <si>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</si>
  <si>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</si>
  <si>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</si>
  <si>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</si>
  <si>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</si>
  <si>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</si>
  <si>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</si>
  <si>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</si>
  <si>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</si>
  <si>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</si>
  <si>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</si>
  <si>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</si>
  <si>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</si>
  <si>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</si>
  <si>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</si>
  <si>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</si>
  <si>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</si>
  <si>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</si>
  <si>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</si>
  <si>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</si>
  <si>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</si>
  <si>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</si>
  <si>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</si>
  <si>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</si>
  <si>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</si>
  <si>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</si>
  <si>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</si>
  <si>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</si>
  <si>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</si>
  <si>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</si>
  <si>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</si>
  <si>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</si>
  <si>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</si>
  <si>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</si>
  <si>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</si>
  <si>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</si>
  <si>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</si>
  <si>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</si>
  <si>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</si>
  <si>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</si>
  <si>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</si>
  <si>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</si>
  <si>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</si>
  <si>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</si>
  <si>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</si>
  <si>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</si>
  <si>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</si>
  <si>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</si>
  <si>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</si>
  <si>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</si>
  <si>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</si>
  <si>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</si>
  <si>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</si>
  <si>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</si>
  <si>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</si>
  <si>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</si>
  <si>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</si>
  <si>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</si>
  <si>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</si>
  <si>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</si>
  <si>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</si>
  <si>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</si>
  <si>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</si>
  <si>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</si>
  <si>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</si>
  <si>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</si>
  <si>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</si>
  <si>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</si>
  <si>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</si>
  <si>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</si>
  <si>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</si>
  <si>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</si>
  <si>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</si>
  <si>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</si>
  <si>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</si>
  <si>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</si>
  <si>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</si>
  <si>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</si>
  <si>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</si>
  <si>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</si>
  <si>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</si>
  <si>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</si>
  <si>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</si>
  <si>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</si>
  <si>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</si>
  <si>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</si>
  <si>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</si>
  <si>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</si>
  <si>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</si>
  <si>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</si>
  <si>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</si>
  <si>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</si>
  <si>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</si>
  <si>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</si>
  <si>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</si>
  <si>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</si>
  <si>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</si>
  <si>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</si>
  <si>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</si>
  <si>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</si>
  <si>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</si>
  <si>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</si>
  <si>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</si>
  <si>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</si>
  <si>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</si>
  <si>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</si>
  <si>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</si>
  <si>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</si>
  <si>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</si>
  <si>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</si>
  <si>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</si>
  <si>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</si>
  <si>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</si>
  <si>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</si>
  <si>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</si>
  <si>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</si>
  <si>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</si>
  <si>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</si>
  <si>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</si>
  <si>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</si>
  <si>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</si>
  <si>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</si>
  <si>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</si>
  <si>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</si>
  <si>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</si>
  <si>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</si>
  <si>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</si>
  <si>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</si>
  <si>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</si>
  <si>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</si>
  <si>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</si>
  <si>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</si>
  <si>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</si>
  <si>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</si>
  <si>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</si>
  <si>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</si>
  <si>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</si>
  <si>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</si>
  <si>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</si>
  <si>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</si>
  <si>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</si>
  <si>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</si>
  <si>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</si>
  <si>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</si>
  <si>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</si>
  <si>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</si>
  <si>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</si>
  <si>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</si>
  <si>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</si>
  <si>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</si>
  <si>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</si>
  <si>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</si>
  <si>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</si>
  <si>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</si>
  <si>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</si>
  <si>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</si>
  <si>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</si>
  <si>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</si>
  <si>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</si>
  <si>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</si>
  <si>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</si>
  <si>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</si>
  <si>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</si>
  <si>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</si>
  <si>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</si>
  <si>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</si>
  <si>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</si>
  <si>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</si>
  <si>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</si>
  <si>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</si>
  <si>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</si>
  <si>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</si>
  <si>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</si>
  <si>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</si>
  <si>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</si>
  <si>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</si>
  <si>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</si>
  <si>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</si>
  <si>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</si>
  <si>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</si>
  <si>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</si>
  <si>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</si>
  <si>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</si>
  <si>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</si>
  <si>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</si>
  <si>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</si>
  <si>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</si>
  <si>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</si>
  <si>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</si>
  <si>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</si>
  <si>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</si>
  <si>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</si>
  <si>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</si>
  <si>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</si>
  <si>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</si>
  <si>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</si>
  <si>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</si>
  <si>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</si>
  <si>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</si>
  <si>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</si>
  <si>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</si>
  <si>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</si>
  <si>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</si>
  <si>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</si>
  <si>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</si>
  <si>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</si>
  <si>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</si>
  <si>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</si>
  <si>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</si>
  <si>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</si>
  <si>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</si>
  <si>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</si>
  <si>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</si>
  <si>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</si>
  <si>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</si>
  <si>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</si>
  <si>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</si>
  <si>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</si>
  <si>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</si>
  <si>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</si>
  <si>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</si>
  <si>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</si>
  <si>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</si>
  <si>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</si>
  <si>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</si>
  <si>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</si>
  <si>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</si>
  <si>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</si>
  <si>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</si>
  <si>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</si>
  <si>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</si>
  <si>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</si>
  <si>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</si>
  <si>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</si>
  <si>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</si>
  <si>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</si>
  <si>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</si>
  <si>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</si>
  <si>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</si>
  <si>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</si>
  <si>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</si>
  <si>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</si>
  <si>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</si>
  <si>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</si>
  <si>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</si>
  <si>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</si>
  <si>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</si>
  <si>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</si>
  <si>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</si>
  <si>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</si>
  <si>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</si>
  <si>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</si>
  <si>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</si>
  <si>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</si>
  <si>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</si>
  <si>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</si>
  <si>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</si>
  <si>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</si>
  <si>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</si>
  <si>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</si>
  <si>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</si>
  <si>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</si>
  <si>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</si>
  <si>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</si>
  <si>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</si>
  <si>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</si>
  <si>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</si>
  <si>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</si>
  <si>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</si>
  <si>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</si>
  <si>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</si>
  <si>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</si>
  <si>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</si>
  <si>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</si>
  <si>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</si>
  <si>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</si>
  <si>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</si>
  <si>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</si>
  <si>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</si>
  <si>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</si>
  <si>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</si>
  <si>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</si>
  <si>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</si>
  <si>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</si>
  <si>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</si>
  <si>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</si>
  <si>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</si>
  <si>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</si>
  <si>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</si>
  <si>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</si>
  <si>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</si>
  <si>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</si>
  <si>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</si>
  <si>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</si>
  <si>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</si>
  <si>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</si>
  <si>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</si>
  <si>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</si>
  <si>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</si>
  <si>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</si>
  <si>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</si>
  <si>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</si>
  <si>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</si>
  <si>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</si>
  <si>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</si>
  <si>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</si>
  <si>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</si>
  <si>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</si>
  <si>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</si>
  <si>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</si>
  <si>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</si>
  <si>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</si>
  <si>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</si>
  <si>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</si>
  <si>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</si>
  <si>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</si>
  <si>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</si>
  <si>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</si>
  <si>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</si>
  <si>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</si>
  <si>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</si>
  <si>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</si>
  <si>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</si>
  <si>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</si>
  <si>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</si>
  <si>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</si>
  <si>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</si>
  <si>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</si>
  <si>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</si>
  <si>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</si>
  <si>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</si>
  <si>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</si>
  <si>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</si>
  <si>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</si>
  <si>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</si>
  <si>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</si>
  <si>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</si>
  <si>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</si>
  <si>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</si>
  <si>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</si>
  <si>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</si>
  <si>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</si>
  <si>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</si>
  <si>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</si>
  <si>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</si>
  <si>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</si>
  <si>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</si>
  <si>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</si>
  <si>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</si>
  <si>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</si>
  <si>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</si>
  <si>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</si>
  <si>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</si>
  <si>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</si>
  <si>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</si>
  <si>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</si>
  <si>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</si>
  <si>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</si>
  <si>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</si>
  <si>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</si>
  <si>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</si>
  <si>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</si>
  <si>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</si>
  <si>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</si>
  <si>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</si>
  <si>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</si>
  <si>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</si>
  <si>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</si>
  <si>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</si>
  <si>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</si>
  <si>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</si>
  <si>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</si>
  <si>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</si>
  <si>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</si>
  <si>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</si>
  <si>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</si>
  <si>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</si>
  <si>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</si>
  <si>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</si>
  <si>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</si>
  <si>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</si>
  <si>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</si>
  <si>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</si>
  <si>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</si>
  <si>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</si>
  <si>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</si>
  <si>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</si>
  <si>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</si>
  <si>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</si>
  <si>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</si>
  <si>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</si>
  <si>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</si>
  <si>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</si>
  <si>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</si>
  <si>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</si>
  <si>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</si>
  <si>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</si>
  <si>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</si>
  <si>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</si>
  <si>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</si>
  <si>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</si>
  <si>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</si>
  <si>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</si>
  <si>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</si>
  <si>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</si>
  <si>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</si>
  <si>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</si>
  <si>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</si>
  <si>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</si>
  <si>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</si>
  <si>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</si>
  <si>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</si>
  <si>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</si>
  <si>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</si>
  <si>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</si>
  <si>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</si>
  <si>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</si>
  <si>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</si>
  <si>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</si>
  <si>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</si>
  <si>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</si>
  <si>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</si>
  <si>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</si>
  <si>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</si>
  <si>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</si>
  <si>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</si>
  <si>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</si>
  <si>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</si>
  <si>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</si>
  <si>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</si>
  <si>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</si>
  <si>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</si>
  <si>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</si>
  <si>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</si>
  <si>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</si>
  <si>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</si>
  <si>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</si>
  <si>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</si>
  <si>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</si>
  <si>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</si>
  <si>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</si>
  <si>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</si>
  <si>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</si>
  <si>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</si>
  <si>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</si>
  <si>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</si>
  <si>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</si>
  <si>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</si>
  <si>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</si>
  <si>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</si>
  <si>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</si>
  <si>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</si>
  <si>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</si>
  <si>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</si>
  <si>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</si>
  <si>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</si>
  <si>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</si>
  <si>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</si>
  <si>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</si>
  <si>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</si>
  <si>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</si>
  <si>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</si>
  <si>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</si>
  <si>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</si>
  <si>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</si>
  <si>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</si>
  <si>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</si>
  <si>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</si>
  <si>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</si>
  <si>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</si>
  <si>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</si>
  <si>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</si>
  <si>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</si>
  <si>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</si>
  <si>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</si>
  <si>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</si>
  <si>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</si>
  <si>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</si>
  <si>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</si>
  <si>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</si>
  <si>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</si>
  <si>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</si>
  <si>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</si>
  <si>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</si>
  <si>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</si>
  <si>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</si>
  <si>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</si>
  <si>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</si>
  <si>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</si>
  <si>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</si>
  <si>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</si>
  <si>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</si>
  <si>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</si>
  <si>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</si>
  <si>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</si>
  <si>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</si>
  <si>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</si>
  <si>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</si>
  <si>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</si>
  <si>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</si>
  <si>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</si>
  <si>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</si>
  <si>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</si>
  <si>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</si>
  <si>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</si>
  <si>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</si>
  <si>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</si>
  <si>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</si>
  <si>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</si>
  <si>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</si>
  <si>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</si>
  <si>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</si>
  <si>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</si>
  <si>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</si>
  <si>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</si>
  <si>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</si>
  <si>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</si>
  <si>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</si>
  <si>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</si>
  <si>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</si>
  <si>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</si>
  <si>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</si>
  <si>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</si>
  <si>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</si>
  <si>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</si>
  <si>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</si>
  <si>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</si>
  <si>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</si>
  <si>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</si>
  <si>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</si>
  <si>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</si>
  <si>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</si>
  <si>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</si>
  <si>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</si>
  <si>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</si>
  <si>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</si>
  <si>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</si>
  <si>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</si>
  <si>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</si>
  <si>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</si>
  <si>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</si>
  <si>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</si>
  <si>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</si>
  <si>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</si>
  <si>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</si>
  <si>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</si>
  <si>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</si>
  <si>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</si>
  <si>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</si>
  <si>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</si>
  <si>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</si>
  <si>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</si>
  <si>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</si>
  <si>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</si>
  <si>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</si>
  <si>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</si>
  <si>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</si>
  <si>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</si>
  <si>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</si>
  <si>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</si>
  <si>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</si>
  <si>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</si>
  <si>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</si>
  <si>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</si>
  <si>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</si>
  <si>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</si>
  <si>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</si>
  <si>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</si>
  <si>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</si>
  <si>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</si>
  <si>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</si>
  <si>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</si>
  <si>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</si>
  <si>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</si>
  <si>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</si>
  <si>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</si>
  <si>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</si>
  <si>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</si>
  <si>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</si>
  <si>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</si>
  <si>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</si>
  <si>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</si>
  <si>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</si>
  <si>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</si>
  <si>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</si>
  <si>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</si>
  <si>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</si>
  <si>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</si>
  <si>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</si>
  <si>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</si>
  <si>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</si>
  <si>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</si>
  <si>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</si>
  <si>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</si>
  <si>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</si>
  <si>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</si>
  <si>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</si>
  <si>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</si>
  <si>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</si>
  <si>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</si>
  <si>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</si>
  <si>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</si>
  <si>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</si>
  <si>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</si>
  <si>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</si>
  <si>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</si>
  <si>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</si>
  <si>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</si>
  <si>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</si>
  <si>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</si>
  <si>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</si>
  <si>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</si>
  <si>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</si>
  <si>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</si>
  <si>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</si>
  <si>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</si>
  <si>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</si>
  <si>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</si>
  <si>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</si>
  <si>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</si>
  <si>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</si>
  <si>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</si>
  <si>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</si>
  <si>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</si>
  <si>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</si>
  <si>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</si>
  <si>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</si>
  <si>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</si>
  <si>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</si>
  <si>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</si>
  <si>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</si>
  <si>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</si>
  <si>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</si>
  <si>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</si>
  <si>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</si>
  <si>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</si>
  <si>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</si>
  <si>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</si>
  <si>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</si>
  <si>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</si>
  <si>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</si>
  <si>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</si>
  <si>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</si>
  <si>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</si>
  <si>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</si>
  <si>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</si>
  <si>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</si>
  <si>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</si>
  <si>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</si>
  <si>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</si>
  <si>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</si>
  <si>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</si>
  <si>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</si>
  <si>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</si>
  <si>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</si>
  <si>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</si>
  <si>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</si>
  <si>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</si>
  <si>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</si>
  <si>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</si>
  <si>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</si>
  <si>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</si>
  <si>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</si>
  <si>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</si>
  <si>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</si>
  <si>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</si>
  <si>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</si>
  <si>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</si>
  <si>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</si>
  <si>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</si>
  <si>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</si>
  <si>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</si>
  <si>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</si>
  <si>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</si>
  <si>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</si>
  <si>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</si>
  <si>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</si>
  <si>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</si>
  <si>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</si>
  <si>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</si>
  <si>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</si>
  <si>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</si>
  <si>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</si>
  <si>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</si>
  <si>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</si>
  <si>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</si>
  <si>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</si>
  <si>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</si>
  <si>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</si>
  <si>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</si>
  <si>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</si>
  <si>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</si>
  <si>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</si>
  <si>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</si>
  <si>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</si>
  <si>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</si>
  <si>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</si>
  <si>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</si>
  <si>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</si>
  <si>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</si>
  <si>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</si>
  <si>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</si>
  <si>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</si>
  <si>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</si>
  <si>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</si>
  <si>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</si>
  <si>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</si>
  <si>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</si>
  <si>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</si>
  <si>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</si>
  <si>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</si>
  <si>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</si>
  <si>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</si>
  <si>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</si>
  <si>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</si>
  <si>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</si>
  <si>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</si>
  <si>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</si>
  <si>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</si>
  <si>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</si>
  <si>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</si>
  <si>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</si>
  <si>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</si>
  <si>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</si>
  <si>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</si>
  <si>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</si>
  <si>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</si>
  <si>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</si>
  <si>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</si>
  <si>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</si>
  <si>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</si>
  <si>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</si>
  <si>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</si>
  <si>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</si>
  <si>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</si>
  <si>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</si>
  <si>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</si>
  <si>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</si>
  <si>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</si>
  <si>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</si>
  <si>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</si>
  <si>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</si>
  <si>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</si>
  <si>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</si>
  <si>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</si>
  <si>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</si>
  <si>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</si>
  <si>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</si>
  <si>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</si>
  <si>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</si>
  <si>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</si>
  <si>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</si>
  <si>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</si>
  <si>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</si>
  <si>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</si>
  <si>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</si>
  <si>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</si>
  <si>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</si>
  <si>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</si>
  <si>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</si>
  <si>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</si>
  <si>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</si>
  <si>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</si>
  <si>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</si>
  <si>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</si>
  <si>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</si>
  <si>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</si>
  <si>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</si>
  <si>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</si>
  <si>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</si>
  <si>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</si>
  <si>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</si>
  <si>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</si>
  <si>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</si>
  <si>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</si>
  <si>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</si>
  <si>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</si>
  <si>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</si>
  <si>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</si>
  <si>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</si>
  <si>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</si>
  <si>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</si>
  <si>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</si>
  <si>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</si>
  <si>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</si>
  <si>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</si>
  <si>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</si>
  <si>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</si>
  <si>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</si>
  <si>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</si>
  <si>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</si>
  <si>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</si>
  <si>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</si>
  <si>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</si>
  <si>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</si>
  <si>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</si>
  <si>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</si>
  <si>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</si>
  <si>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</si>
  <si>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</si>
  <si>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</si>
  <si>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</si>
  <si>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</si>
  <si>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</si>
  <si>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</si>
  <si>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</si>
  <si>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</si>
  <si>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</si>
  <si>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</si>
  <si>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</si>
  <si>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</si>
  <si>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</si>
  <si>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</si>
  <si>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</si>
  <si>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</si>
  <si>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</si>
  <si>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</si>
  <si>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</si>
  <si>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</si>
  <si>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</si>
  <si>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</si>
  <si>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</si>
  <si>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</si>
  <si>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</si>
  <si>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</si>
  <si>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</si>
  <si>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</si>
  <si>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</si>
  <si>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</si>
  <si>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</si>
  <si>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</si>
  <si>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</si>
  <si>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</si>
  <si>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</si>
  <si>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</si>
  <si>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</si>
  <si>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</si>
  <si>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</si>
  <si>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</si>
  <si>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</si>
  <si>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</si>
  <si>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</si>
  <si>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</si>
  <si>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</si>
  <si>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</si>
  <si>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</si>
  <si>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</si>
  <si>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</si>
  <si>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</si>
  <si>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</si>
  <si>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</si>
  <si>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</si>
  <si>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</si>
  <si>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</si>
  <si>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</si>
  <si>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</si>
  <si>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</si>
  <si>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</si>
  <si>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</si>
  <si>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</si>
  <si>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</si>
  <si>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</si>
  <si>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</si>
  <si>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</si>
  <si>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</si>
  <si>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</si>
  <si>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</si>
  <si>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</si>
  <si>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</si>
  <si>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</si>
  <si>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</si>
  <si>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</si>
  <si>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</si>
  <si>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</si>
  <si>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</si>
  <si>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</si>
  <si>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</si>
  <si>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</si>
  <si>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</si>
  <si>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</si>
  <si>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</si>
  <si>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</si>
  <si>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</si>
  <si>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</si>
  <si>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</si>
  <si>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</si>
  <si>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</si>
  <si>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</si>
  <si>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</si>
  <si>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</si>
  <si>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</si>
  <si>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</si>
  <si>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</si>
  <si>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</si>
  <si>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</si>
  <si>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</si>
  <si>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</si>
  <si>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</si>
  <si>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</si>
  <si>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</si>
  <si>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</si>
  <si>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</si>
  <si>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</si>
  <si>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</si>
  <si>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</si>
  <si>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</si>
  <si>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</si>
  <si>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</si>
  <si>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</si>
  <si>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</si>
  <si>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</si>
  <si>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</si>
  <si>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</si>
  <si>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</si>
  <si>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</si>
  <si>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</si>
  <si>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</si>
  <si>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</si>
  <si>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</si>
  <si>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</si>
  <si>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</si>
  <si>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</si>
  <si>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</si>
  <si>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</si>
  <si>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</si>
  <si>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</si>
  <si>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</si>
  <si>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</si>
  <si>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</si>
  <si>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</si>
  <si>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</si>
  <si>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</si>
  <si>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</si>
  <si>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</si>
  <si>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</si>
  <si>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</si>
  <si>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</si>
  <si>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</si>
  <si>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</si>
  <si>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</si>
  <si>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</si>
  <si>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</si>
  <si>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</si>
  <si>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</si>
  <si>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</si>
  <si>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</si>
  <si>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</si>
  <si>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</si>
  <si>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</si>
  <si>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</si>
  <si>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</si>
  <si>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</si>
  <si>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</si>
  <si>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</si>
  <si>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</si>
  <si>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</si>
  <si>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</si>
  <si>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</si>
  <si>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</si>
  <si>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</si>
  <si>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</si>
  <si>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</si>
  <si>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</si>
  <si>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</si>
  <si>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</si>
  <si>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</si>
  <si>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</si>
  <si>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</si>
  <si>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</si>
  <si>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</si>
  <si>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</si>
  <si>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</si>
  <si>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</si>
  <si>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</si>
  <si>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</si>
  <si>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</si>
  <si>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</si>
  <si>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</si>
  <si>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</si>
  <si>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</si>
  <si>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</si>
  <si>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</si>
  <si>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</si>
  <si>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</si>
  <si>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</si>
  <si>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</si>
  <si>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</si>
  <si>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</si>
  <si>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</si>
  <si>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</si>
  <si>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</si>
  <si>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</si>
  <si>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</si>
  <si>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</si>
  <si>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</si>
  <si>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</si>
  <si>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</si>
  <si>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</si>
  <si>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</si>
  <si>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</si>
  <si>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</si>
  <si>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</si>
  <si>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</si>
  <si>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</si>
  <si>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</si>
  <si>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</si>
  <si>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</si>
  <si>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</si>
  <si>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</si>
  <si>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</si>
  <si>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</si>
  <si>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</si>
  <si>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</si>
  <si>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</si>
  <si>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</si>
  <si>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</si>
  <si>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</si>
  <si>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</si>
  <si>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</si>
  <si>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</si>
  <si>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</si>
  <si>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</si>
  <si>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</si>
  <si>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</si>
  <si>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</si>
  <si>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</si>
  <si>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</si>
  <si>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</si>
  <si>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</si>
  <si>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</si>
  <si>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</si>
  <si>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</si>
  <si>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</si>
  <si>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</si>
  <si>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</si>
  <si>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</si>
  <si>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</si>
  <si>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</si>
  <si>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</si>
  <si>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</si>
  <si>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</si>
  <si>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</si>
  <si>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</si>
  <si>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</si>
  <si>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</si>
  <si>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</si>
  <si>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</si>
  <si>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</si>
  <si>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</si>
  <si>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</si>
  <si>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</si>
  <si>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</si>
  <si>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</si>
  <si>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</si>
  <si>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</si>
  <si>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</si>
  <si>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</si>
  <si>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</si>
  <si>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</si>
  <si>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</si>
  <si>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</si>
  <si>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</si>
  <si>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</si>
  <si>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</si>
  <si>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</si>
  <si>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</si>
  <si>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</si>
  <si>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</si>
  <si>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</si>
  <si>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</si>
  <si>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</si>
  <si>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</si>
  <si>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</si>
  <si>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</si>
  <si>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</si>
  <si>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</si>
  <si>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</si>
  <si>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</si>
  <si>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</si>
  <si>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</si>
  <si>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</si>
  <si>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</si>
  <si>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</si>
  <si>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</si>
  <si>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</si>
  <si>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</si>
  <si>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</si>
  <si>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</si>
  <si>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</si>
  <si>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</si>
  <si>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</si>
  <si>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</si>
  <si>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</si>
  <si>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</si>
  <si>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</si>
  <si>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</si>
  <si>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</si>
  <si>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</si>
  <si>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</si>
  <si>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</si>
  <si>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</si>
  <si>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</si>
  <si>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</si>
  <si>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</si>
  <si>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</si>
  <si>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</si>
  <si>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</si>
  <si>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</si>
  <si>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</si>
  <si>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</si>
  <si>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</si>
  <si>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</si>
  <si>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</si>
  <si>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</si>
  <si>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</si>
  <si>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</si>
  <si>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</si>
  <si>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</si>
  <si>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</si>
  <si>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</si>
  <si>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</si>
  <si>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</si>
  <si>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</si>
  <si>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</si>
  <si>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</si>
  <si>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</si>
  <si>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</si>
  <si>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</si>
  <si>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</si>
  <si>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</si>
  <si>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</si>
  <si>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</si>
  <si>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</si>
  <si>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</si>
  <si>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</si>
  <si>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</si>
  <si>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</si>
  <si>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</si>
  <si>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</si>
  <si>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</si>
  <si>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</si>
  <si>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</si>
  <si>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</si>
  <si>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</si>
  <si>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</si>
  <si>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</si>
  <si>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</si>
  <si>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</si>
  <si>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</si>
  <si>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</si>
  <si>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</si>
  <si>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</si>
  <si>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</si>
  <si>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</si>
  <si>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</si>
  <si>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</si>
  <si>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</si>
  <si>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</si>
  <si>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</si>
  <si>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</si>
  <si>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</si>
  <si>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</si>
  <si>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</si>
  <si>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</si>
  <si>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</si>
  <si>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</si>
  <si>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</si>
  <si>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</si>
  <si>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</si>
  <si>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</si>
  <si>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</si>
  <si>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</si>
  <si>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</si>
  <si>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</si>
  <si>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</si>
  <si>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</si>
  <si>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</si>
  <si>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</si>
  <si>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</si>
  <si>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</si>
  <si>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</si>
  <si>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</si>
  <si>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</si>
  <si>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</si>
  <si>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</si>
  <si>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</si>
  <si>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</si>
  <si>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</si>
  <si>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</si>
  <si>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</si>
  <si>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</si>
  <si>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</si>
  <si>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</si>
  <si>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</si>
  <si>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</si>
  <si>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</si>
  <si>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</si>
  <si>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</si>
  <si>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</si>
  <si>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</si>
  <si>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</si>
  <si>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</si>
  <si>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</si>
  <si>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</si>
  <si>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</si>
  <si>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</si>
  <si>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</si>
  <si>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</si>
  <si>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</si>
  <si>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</si>
  <si>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</si>
  <si>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</si>
  <si>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</si>
  <si>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</si>
  <si>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</si>
  <si>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</si>
  <si>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</si>
  <si>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</si>
  <si>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</si>
  <si>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</si>
  <si>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</si>
  <si>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</si>
  <si>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</si>
  <si>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</si>
  <si>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</si>
  <si>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</si>
  <si>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</si>
  <si>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</si>
  <si>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</si>
  <si>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</si>
  <si>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</si>
  <si>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</si>
  <si>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</si>
  <si>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</si>
  <si>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</si>
  <si>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</si>
  <si>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</si>
  <si>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</si>
  <si>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</si>
  <si>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</si>
  <si>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</si>
  <si>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</si>
  <si>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</si>
  <si>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</si>
  <si>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</si>
  <si>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</si>
  <si>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</si>
  <si>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</si>
  <si>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</si>
  <si>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</si>
  <si>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</si>
  <si>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</si>
  <si>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</si>
  <si>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</si>
  <si>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</si>
  <si>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</si>
  <si>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</si>
  <si>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</si>
  <si>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</si>
  <si>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</si>
  <si>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</si>
  <si>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</si>
  <si>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</si>
  <si>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</si>
  <si>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</si>
  <si>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</si>
  <si>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</si>
  <si>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</si>
  <si>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</si>
  <si>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</si>
  <si>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</si>
  <si>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</si>
  <si>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</si>
  <si>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</si>
  <si>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</si>
  <si>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</si>
  <si>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</si>
  <si>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</si>
  <si>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</si>
  <si>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</si>
  <si>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</si>
  <si>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</si>
  <si>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</si>
  <si>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</si>
  <si>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</si>
  <si>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</si>
  <si>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</si>
  <si>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</si>
  <si>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</si>
  <si>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</si>
  <si>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</si>
  <si>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</si>
  <si>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</si>
  <si>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</si>
  <si>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</si>
  <si>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</si>
  <si>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</si>
  <si>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</si>
  <si>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</si>
  <si>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</si>
  <si>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</si>
  <si>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</si>
  <si>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</si>
  <si>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</si>
  <si>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</si>
  <si>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</si>
  <si>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</si>
  <si>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</si>
  <si>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</si>
  <si>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</si>
  <si>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</si>
  <si>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</si>
  <si>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</si>
  <si>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</si>
  <si>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</si>
  <si>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</si>
  <si>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</si>
  <si>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</si>
  <si>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</si>
  <si>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</si>
  <si>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</si>
  <si>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</si>
  <si>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</si>
  <si>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</si>
  <si>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</si>
  <si>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</si>
  <si>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</si>
  <si>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</si>
  <si>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</si>
  <si>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</si>
  <si>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</si>
  <si>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</si>
  <si>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</si>
  <si>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</si>
  <si>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</si>
  <si>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</si>
  <si>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</si>
  <si>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</si>
  <si>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</si>
  <si>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</si>
  <si>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</si>
  <si>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</si>
  <si>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</si>
  <si>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</si>
  <si>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</si>
  <si>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</si>
  <si>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</si>
  <si>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</si>
  <si>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</si>
  <si>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</si>
  <si>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</si>
  <si>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</si>
  <si>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</si>
  <si>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</si>
  <si>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</si>
  <si>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</si>
  <si>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</si>
  <si>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</si>
  <si>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</si>
  <si>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</si>
  <si>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</si>
  <si>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</si>
  <si>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</si>
  <si>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</si>
  <si>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</si>
  <si>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</si>
  <si>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</si>
  <si>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</si>
  <si>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</si>
  <si>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</si>
  <si>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</si>
  <si>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</si>
  <si>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</si>
  <si>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</si>
  <si>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</si>
  <si>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</si>
  <si>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</si>
  <si>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</si>
  <si>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</si>
  <si>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</si>
  <si>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</si>
  <si>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</si>
  <si>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</si>
  <si>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</si>
  <si>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</si>
  <si>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</si>
  <si>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</si>
  <si>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</si>
  <si>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</si>
  <si>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</si>
  <si>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</si>
  <si>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</si>
  <si>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</si>
  <si>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</si>
  <si>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</si>
  <si>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</si>
  <si>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</si>
  <si>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</si>
  <si>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</si>
  <si>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</si>
  <si>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</si>
  <si>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</si>
  <si>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</si>
  <si>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</si>
  <si>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</si>
  <si>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</si>
  <si>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</si>
  <si>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</si>
  <si>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</si>
  <si>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</si>
  <si>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</si>
  <si>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</si>
  <si>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</si>
  <si>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</si>
  <si>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</si>
  <si>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</si>
  <si>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</si>
  <si>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</si>
  <si>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</si>
  <si>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</si>
  <si>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</si>
  <si>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</si>
  <si>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</si>
  <si>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</si>
  <si>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</si>
  <si>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</si>
  <si>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</si>
  <si>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</si>
  <si>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</si>
  <si>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</si>
  <si>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</si>
  <si>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</si>
  <si>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</si>
  <si>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</si>
  <si>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</si>
  <si>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</si>
  <si>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</si>
  <si>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</si>
  <si>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</si>
  <si>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</si>
  <si>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</si>
  <si>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</si>
  <si>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</si>
  <si>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</si>
  <si>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</si>
  <si>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</si>
  <si>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</si>
  <si>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</si>
  <si>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</si>
  <si>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</si>
  <si>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</si>
  <si>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</si>
  <si>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</si>
  <si>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</si>
  <si>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</si>
  <si>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</si>
  <si>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</si>
  <si>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</si>
  <si>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</si>
  <si>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</si>
  <si>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</si>
  <si>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</si>
  <si>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</si>
  <si>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</si>
  <si>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</si>
  <si>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</si>
  <si>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</si>
  <si>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</si>
  <si>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</si>
  <si>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</si>
  <si>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</si>
  <si>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</si>
  <si>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</si>
  <si>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</si>
  <si>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</si>
  <si>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</si>
  <si>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</si>
  <si>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</si>
  <si>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</si>
  <si>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</si>
  <si>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</si>
  <si>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</si>
  <si>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</si>
  <si>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</si>
  <si>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</si>
  <si>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</si>
  <si>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</si>
  <si>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</si>
  <si>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</si>
  <si>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</si>
  <si>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</si>
  <si>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</si>
  <si>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</si>
  <si>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</si>
  <si>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</si>
  <si>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</si>
  <si>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</si>
  <si>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</si>
  <si>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</si>
  <si>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</si>
  <si>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</si>
  <si>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</si>
  <si>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</si>
  <si>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</si>
  <si>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</si>
  <si>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</si>
  <si>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</si>
  <si>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</si>
  <si>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</si>
  <si>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</si>
  <si>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</si>
  <si>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</si>
  <si>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</si>
  <si>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</si>
  <si>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</si>
  <si>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</si>
  <si>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</si>
  <si>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</si>
  <si>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</si>
  <si>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</si>
  <si>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</si>
  <si>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</si>
  <si>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</si>
  <si>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</si>
  <si>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</si>
  <si>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</si>
  <si>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</si>
  <si>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</si>
  <si>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</si>
  <si>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</si>
  <si>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</si>
  <si>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</si>
  <si>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</si>
  <si>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</si>
  <si>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</si>
  <si>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</si>
  <si>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</si>
  <si>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</si>
  <si>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</si>
  <si>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</si>
  <si>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</si>
  <si>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</si>
  <si>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</si>
  <si>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</si>
  <si>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</si>
  <si>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</si>
  <si>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</si>
  <si>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</si>
  <si>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</si>
  <si>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</si>
  <si>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</si>
  <si>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</si>
  <si>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</si>
  <si>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</si>
  <si>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</si>
  <si>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</si>
  <si>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</si>
  <si>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</si>
  <si>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</si>
  <si>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</si>
  <si>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</si>
  <si>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</si>
  <si>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</si>
  <si>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</si>
  <si>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</si>
  <si>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</si>
  <si>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</si>
  <si>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</si>
  <si>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</si>
  <si>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</si>
  <si>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</si>
  <si>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</si>
  <si>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</si>
  <si>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</si>
  <si>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</si>
  <si>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</si>
  <si>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</si>
  <si>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</si>
  <si>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</si>
  <si>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</si>
  <si>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</si>
  <si>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</si>
  <si>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</si>
  <si>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</si>
  <si>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</si>
  <si>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</si>
  <si>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</si>
  <si>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</si>
  <si>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</si>
  <si>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</si>
  <si>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</si>
  <si>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</si>
  <si>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</si>
  <si>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</si>
  <si>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</si>
  <si>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</si>
  <si>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</si>
  <si>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</si>
  <si>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</si>
  <si>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</si>
  <si>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</si>
  <si>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</si>
  <si>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</si>
  <si>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</si>
  <si>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</si>
  <si>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</si>
  <si>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</si>
  <si>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</si>
  <si>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</si>
  <si>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</si>
  <si>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</si>
  <si>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</si>
  <si>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</si>
  <si>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</si>
  <si>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</si>
  <si>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</si>
  <si>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</si>
  <si>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</si>
  <si>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</si>
  <si>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</si>
  <si>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</si>
  <si>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</si>
  <si>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</si>
  <si>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</si>
  <si>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</si>
  <si>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</si>
  <si>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</si>
  <si>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</si>
  <si>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</si>
  <si>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</si>
  <si>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</si>
  <si>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</si>
  <si>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</si>
  <si>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</si>
  <si>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</si>
  <si>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</si>
  <si>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</si>
  <si>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</si>
  <si>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</si>
  <si>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</si>
  <si>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</si>
  <si>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</si>
  <si>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</si>
  <si>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</si>
  <si>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</si>
  <si>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</si>
  <si>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</si>
  <si>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</si>
  <si>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</si>
  <si>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</si>
  <si>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</si>
  <si>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</si>
  <si>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</si>
  <si>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</si>
  <si>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</si>
  <si>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</si>
  <si>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</si>
  <si>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</si>
  <si>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</si>
  <si>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</si>
  <si>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</si>
  <si>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</si>
  <si>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</si>
  <si>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</si>
  <si>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</si>
  <si>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</si>
  <si>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</si>
  <si>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</si>
  <si>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</si>
  <si>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</si>
  <si>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</si>
  <si>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</si>
  <si>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</si>
  <si>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</si>
  <si>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</si>
  <si>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</si>
  <si>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</si>
  <si>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</si>
  <si>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</si>
  <si>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</si>
  <si>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</si>
  <si>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</si>
  <si>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</si>
  <si>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</si>
  <si>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</si>
  <si>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</si>
  <si>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</si>
  <si>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</si>
  <si>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</si>
  <si>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</si>
  <si>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</si>
  <si>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</si>
  <si>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</si>
  <si>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</si>
  <si>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</si>
  <si>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</si>
  <si>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</si>
  <si>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</si>
  <si>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</si>
  <si>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</si>
  <si>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</si>
  <si>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</si>
  <si>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</si>
  <si>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</si>
  <si>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</si>
  <si>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</si>
  <si>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</si>
  <si>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</si>
  <si>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</si>
  <si>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</si>
  <si>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</si>
  <si>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</si>
  <si>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</si>
  <si>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</si>
  <si>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</si>
  <si>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</si>
  <si>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</si>
  <si>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</si>
  <si>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</si>
  <si>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</si>
  <si>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</si>
  <si>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</si>
  <si>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</si>
  <si>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</si>
  <si>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</si>
  <si>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</si>
  <si>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</si>
  <si>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</si>
  <si>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</si>
  <si>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</si>
  <si>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</si>
  <si>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</si>
  <si>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</si>
  <si>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</si>
  <si>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</si>
  <si>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</si>
  <si>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</si>
  <si>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</si>
  <si>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</si>
  <si>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</si>
  <si>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</si>
  <si>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</si>
  <si>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</si>
  <si>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</si>
  <si>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</si>
  <si>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</si>
  <si>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</si>
  <si>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</si>
  <si>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</si>
  <si>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</si>
  <si>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</si>
  <si>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</si>
  <si>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</si>
  <si>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</si>
  <si>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</si>
  <si>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</si>
  <si>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</si>
  <si>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</si>
  <si>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</si>
  <si>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</si>
  <si>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</si>
  <si>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</si>
  <si>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</si>
  <si>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</si>
  <si>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</si>
  <si>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</si>
  <si>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</si>
  <si>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</si>
  <si>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</si>
  <si>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</si>
  <si>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</si>
  <si>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</si>
  <si>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</si>
  <si>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</si>
  <si>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</si>
  <si>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</si>
  <si>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</si>
  <si>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</si>
  <si>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</si>
  <si>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</si>
  <si>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</si>
  <si>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</si>
  <si>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</si>
  <si>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</si>
  <si>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</si>
  <si>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</si>
  <si>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</si>
  <si>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</si>
  <si>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</si>
  <si>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</si>
  <si>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</si>
  <si>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</si>
  <si>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</si>
  <si>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</si>
  <si>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</si>
  <si>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</si>
  <si>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</si>
  <si>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</si>
  <si>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</si>
  <si>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</si>
  <si>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</si>
  <si>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</si>
  <si>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</si>
  <si>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</si>
  <si>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</si>
  <si>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</si>
  <si>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</si>
  <si>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</si>
  <si>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</si>
  <si>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</si>
  <si>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</si>
  <si>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</si>
  <si>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</si>
  <si>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</si>
  <si>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</si>
  <si>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</si>
  <si>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</si>
  <si>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</si>
  <si>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</si>
  <si>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</si>
  <si>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</si>
  <si>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</si>
  <si>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</si>
  <si>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</si>
  <si>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</si>
  <si>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</si>
  <si>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</si>
  <si>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</si>
  <si>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</si>
  <si>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</si>
  <si>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</si>
  <si>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</si>
  <si>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</si>
  <si>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</si>
  <si>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</si>
  <si>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</si>
  <si>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</si>
  <si>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</si>
  <si>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</si>
  <si>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</si>
  <si>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</si>
  <si>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</si>
  <si>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</si>
  <si>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</si>
  <si>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</si>
  <si>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</si>
  <si>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</si>
  <si>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</si>
  <si>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</si>
  <si>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</si>
  <si>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</si>
  <si>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</si>
  <si>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</si>
  <si>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</si>
  <si>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</si>
  <si>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</si>
  <si>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</si>
  <si>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</si>
  <si>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</si>
  <si>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</si>
  <si>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</si>
  <si>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</si>
  <si>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</si>
  <si>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</si>
  <si>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</si>
  <si>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</si>
  <si>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</si>
  <si>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</si>
  <si>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</si>
  <si>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</si>
  <si>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</si>
  <si>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</si>
  <si>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</si>
  <si>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</si>
  <si>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</si>
  <si>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</si>
  <si>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</si>
  <si>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</si>
  <si>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</si>
  <si>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</si>
  <si>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</si>
  <si>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</si>
  <si>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</si>
  <si>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</si>
  <si>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</si>
  <si>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</si>
  <si>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</si>
  <si>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</si>
  <si>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</si>
  <si>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</si>
  <si>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</si>
  <si>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</si>
  <si>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</si>
  <si>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</si>
  <si>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</si>
  <si>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</si>
  <si>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</si>
  <si>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</si>
  <si>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</si>
  <si>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</si>
  <si>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</si>
  <si>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</si>
  <si>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</si>
  <si>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</si>
  <si>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</si>
  <si>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</si>
  <si>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</si>
  <si>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</si>
  <si>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</si>
  <si>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</si>
  <si>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</si>
  <si>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</si>
  <si>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</si>
  <si>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</si>
  <si>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</si>
  <si>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</si>
  <si>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</si>
  <si>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</si>
  <si>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</si>
  <si>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</si>
  <si>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</si>
  <si>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</si>
  <si>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</si>
  <si>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</si>
  <si>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</si>
  <si>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</si>
  <si>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</si>
  <si>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</si>
  <si>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</si>
  <si>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</si>
  <si>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</si>
  <si>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</si>
  <si>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</si>
  <si>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</si>
  <si>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</si>
  <si>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</si>
  <si>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</si>
  <si>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</si>
  <si>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</si>
  <si>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</si>
  <si>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</si>
  <si>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</si>
  <si>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</si>
  <si>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</si>
  <si>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</si>
  <si>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</si>
  <si>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</si>
  <si>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</si>
  <si>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</si>
  <si>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</si>
  <si>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</si>
  <si>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</si>
  <si>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</si>
  <si>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</si>
  <si>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</si>
  <si>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</si>
  <si>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</si>
  <si>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</si>
  <si>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</si>
  <si>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</si>
  <si>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</si>
  <si>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</si>
  <si>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</si>
  <si>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</si>
  <si>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</si>
  <si>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</si>
  <si>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</si>
  <si>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</si>
  <si>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</si>
  <si>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</si>
  <si>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</si>
  <si>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</si>
  <si>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</si>
  <si>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</si>
  <si>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</si>
  <si>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</si>
  <si>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</si>
  <si>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</si>
  <si>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</si>
  <si>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</si>
  <si>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</si>
  <si>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</si>
  <si>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</si>
  <si>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</si>
  <si>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</si>
  <si>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</si>
  <si>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</si>
  <si>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</si>
  <si>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</si>
  <si>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</si>
  <si>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</si>
  <si>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</si>
  <si>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</si>
  <si>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</si>
  <si>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</si>
  <si>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</si>
  <si>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</si>
  <si>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</si>
  <si>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</si>
  <si>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</si>
  <si>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</si>
  <si>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</si>
  <si>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</si>
  <si>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</si>
  <si>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</si>
  <si>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</si>
  <si>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</si>
  <si>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</si>
  <si>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</si>
  <si>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</si>
  <si>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</si>
  <si>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</si>
  <si>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</si>
  <si>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</si>
  <si>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</si>
  <si>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</si>
  <si>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</si>
  <si>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</si>
  <si>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</si>
  <si>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</si>
  <si>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</si>
  <si>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</si>
  <si>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</si>
  <si>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</si>
  <si>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</si>
  <si>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</si>
  <si>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</si>
  <si>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</si>
  <si>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</si>
  <si>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</si>
  <si>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</si>
  <si>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</si>
  <si>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</si>
  <si>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</si>
  <si>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</si>
  <si>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</si>
  <si>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</si>
  <si>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</si>
  <si>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</si>
  <si>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</si>
  <si>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</si>
  <si>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</si>
  <si>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</si>
  <si>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</si>
  <si>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</si>
  <si>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</si>
  <si>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</si>
  <si>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</si>
  <si>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</si>
  <si>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</si>
  <si>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</si>
  <si>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</si>
  <si>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</si>
  <si>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</si>
  <si>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</si>
  <si>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</si>
  <si>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</si>
  <si>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</si>
  <si>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</si>
  <si>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</si>
  <si>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</si>
  <si>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</si>
  <si>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</si>
  <si>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</si>
  <si>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</si>
  <si>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</si>
  <si>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</si>
  <si>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</si>
  <si>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</si>
  <si>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</si>
  <si>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</si>
  <si>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</si>
  <si>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</si>
  <si>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</si>
  <si>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</si>
  <si>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</si>
  <si>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</si>
  <si>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</si>
  <si>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</si>
  <si>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</si>
  <si>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</si>
  <si>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</si>
  <si>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</si>
  <si>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</si>
  <si>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</si>
  <si>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</si>
  <si>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</si>
  <si>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</si>
  <si>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</si>
  <si>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</si>
  <si>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</si>
  <si>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</si>
  <si>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</si>
  <si>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</si>
  <si>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</si>
  <si>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</si>
  <si>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</si>
  <si>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</si>
  <si>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</si>
  <si>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</si>
  <si>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</si>
  <si>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</si>
  <si>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</si>
  <si>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</si>
  <si>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</si>
  <si>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</si>
  <si>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</si>
  <si>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</si>
  <si>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</si>
  <si>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</si>
  <si>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</si>
  <si>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</si>
  <si>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</si>
  <si>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</si>
  <si>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</si>
  <si>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</si>
  <si>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</si>
  <si>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</si>
  <si>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</si>
  <si>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</si>
  <si>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</si>
  <si>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</si>
  <si>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</si>
  <si>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</si>
  <si>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</si>
  <si>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</si>
  <si>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</si>
  <si>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</si>
  <si>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</si>
  <si>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</si>
  <si>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</si>
  <si>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</si>
  <si>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</si>
  <si>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</si>
  <si>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</si>
  <si>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</si>
  <si>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</si>
  <si>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</si>
  <si>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</si>
  <si>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</si>
  <si>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</si>
  <si>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</si>
  <si>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</si>
  <si>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</si>
  <si>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</si>
  <si>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</si>
  <si>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</si>
  <si>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</si>
  <si>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</si>
  <si>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</si>
  <si>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</si>
  <si>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</si>
  <si>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</si>
  <si>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</si>
  <si>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</si>
  <si>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</si>
  <si>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</si>
  <si>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</si>
  <si>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</si>
  <si>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</si>
  <si>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</si>
  <si>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</si>
  <si>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</si>
  <si>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</si>
  <si>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</si>
  <si>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</si>
  <si>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</si>
  <si>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</si>
  <si>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</si>
  <si>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</si>
  <si>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</si>
  <si>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</si>
  <si>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</si>
  <si>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</si>
  <si>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</si>
  <si>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</si>
  <si>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</si>
  <si>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</si>
  <si>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</si>
  <si>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</si>
  <si>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</si>
  <si>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</si>
  <si>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</si>
  <si>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</si>
  <si>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</si>
  <si>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</si>
  <si>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</si>
  <si>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</si>
  <si>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</si>
  <si>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</si>
  <si>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</si>
  <si>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</si>
  <si>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</si>
  <si>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</si>
  <si>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</si>
  <si>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</si>
  <si>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</si>
  <si>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</si>
  <si>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</si>
  <si>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</si>
  <si>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</si>
  <si>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</si>
  <si>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</si>
  <si>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</si>
  <si>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</si>
  <si>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</si>
  <si>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</si>
  <si>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</si>
  <si>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</si>
  <si>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</si>
  <si>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</si>
  <si>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</si>
  <si>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</si>
  <si>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</si>
  <si>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</si>
  <si>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</si>
  <si>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</si>
  <si>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</si>
  <si>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</si>
  <si>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</si>
  <si>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</si>
  <si>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</si>
  <si>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</si>
  <si>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</si>
  <si>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</si>
  <si>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</si>
  <si>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</si>
  <si>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</si>
  <si>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</si>
  <si>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</si>
  <si>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</si>
  <si>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</si>
  <si>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</si>
  <si>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</si>
  <si>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</si>
  <si>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</si>
  <si>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</si>
  <si>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</si>
  <si>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</si>
  <si>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</si>
  <si>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</si>
  <si>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</si>
  <si>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</si>
  <si>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</si>
  <si>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</si>
  <si>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</si>
  <si>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</si>
  <si>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</si>
  <si>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</si>
  <si>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</si>
  <si>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</si>
  <si>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</si>
  <si>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</si>
  <si>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</si>
  <si>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</si>
  <si>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</si>
  <si>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</si>
  <si>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</si>
  <si>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</si>
  <si>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</si>
  <si>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</si>
  <si>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</si>
  <si>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</si>
  <si>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</si>
  <si>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</si>
  <si>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</si>
  <si>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</si>
  <si>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</si>
  <si>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</si>
  <si>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</si>
  <si>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</si>
  <si>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</si>
  <si>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</si>
  <si>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</si>
  <si>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</si>
  <si>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</si>
  <si>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</si>
  <si>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</si>
  <si>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</si>
  <si>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</si>
  <si>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</si>
  <si>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</si>
  <si>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</si>
  <si>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</si>
  <si>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</si>
  <si>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</si>
  <si>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</si>
  <si>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</si>
  <si>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</si>
  <si>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</si>
  <si>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</si>
  <si>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</si>
  <si>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</si>
  <si>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</si>
  <si>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</si>
  <si>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</si>
  <si>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</si>
  <si>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</si>
  <si>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</si>
  <si>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</si>
  <si>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</si>
  <si>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</si>
  <si>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</si>
  <si>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</si>
  <si>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</si>
  <si>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</si>
  <si>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</si>
  <si>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</si>
  <si>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</si>
  <si>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</si>
  <si>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</si>
  <si>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</si>
  <si>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</si>
  <si>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</si>
  <si>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</si>
  <si>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</si>
  <si>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</si>
  <si>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</si>
  <si>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</si>
  <si>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</si>
  <si>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</si>
  <si>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</si>
  <si>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</si>
  <si>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</si>
  <si>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</si>
  <si>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</si>
  <si>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</si>
  <si>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</si>
  <si>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</si>
  <si>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</si>
  <si>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</si>
  <si>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</si>
  <si>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</si>
  <si>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</si>
  <si>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</si>
  <si>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</si>
  <si>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</si>
  <si>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</si>
  <si>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</si>
  <si>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</si>
  <si>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</si>
  <si>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</si>
  <si>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</si>
  <si>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</si>
  <si>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</si>
  <si>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</si>
  <si>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</si>
  <si>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</si>
  <si>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</si>
  <si>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</si>
  <si>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</si>
  <si>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</si>
  <si>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</si>
  <si>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</si>
  <si>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</si>
  <si>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</si>
  <si>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</si>
  <si>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</si>
  <si>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</si>
  <si>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</si>
  <si>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</si>
  <si>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</si>
  <si>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</si>
  <si>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</si>
  <si>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</si>
  <si>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</si>
  <si>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</si>
  <si>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</si>
  <si>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</si>
  <si>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</si>
  <si>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</si>
  <si>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</si>
  <si>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</si>
  <si>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</si>
  <si>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</si>
  <si>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</si>
  <si>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</si>
  <si>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</si>
  <si>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</si>
  <si>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</si>
  <si>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</si>
  <si>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</si>
  <si>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</si>
  <si>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</si>
  <si>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</si>
  <si>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</si>
  <si>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</si>
  <si>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</si>
  <si>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</si>
  <si>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</si>
  <si>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</si>
  <si>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</si>
  <si>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</si>
  <si>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</si>
  <si>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</si>
  <si>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</si>
  <si>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</si>
  <si>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</si>
  <si>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</si>
  <si>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</si>
  <si>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</si>
  <si>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</si>
  <si>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</si>
  <si>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</si>
  <si>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</si>
  <si>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</si>
  <si>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</si>
  <si>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</si>
  <si>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</si>
  <si>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</si>
  <si>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</si>
  <si>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</si>
  <si>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</si>
  <si>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</si>
  <si>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</si>
  <si>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</si>
  <si>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</si>
  <si>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</si>
  <si>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</si>
  <si>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</si>
  <si>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</si>
  <si>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</si>
  <si>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</si>
  <si>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</si>
  <si>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</si>
  <si>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</si>
  <si>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</si>
  <si>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</si>
  <si>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</si>
  <si>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</si>
  <si>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</si>
  <si>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</si>
  <si>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</si>
  <si>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</si>
  <si>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</si>
  <si>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</si>
  <si>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</si>
  <si>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</si>
  <si>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</si>
  <si>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</si>
  <si>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</si>
  <si>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</si>
  <si>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</si>
  <si>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</si>
  <si>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</si>
  <si>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</si>
  <si>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</si>
  <si>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</si>
  <si>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</si>
  <si>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</si>
  <si>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</si>
  <si>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</si>
  <si>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</si>
  <si>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</si>
  <si>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</si>
  <si>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</si>
  <si>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</si>
  <si>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</si>
  <si>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</si>
  <si>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</si>
  <si>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</si>
  <si>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</si>
  <si>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</si>
  <si>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</si>
  <si>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</si>
  <si>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</si>
  <si>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</si>
  <si>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</si>
  <si>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</si>
  <si>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</si>
  <si>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</si>
  <si>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</si>
  <si>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</si>
  <si>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</si>
  <si>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</si>
  <si>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</si>
  <si>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</si>
  <si>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</si>
  <si>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</si>
  <si>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</si>
  <si>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</si>
  <si>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</si>
  <si>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</si>
  <si>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</si>
  <si>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</si>
  <si>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</si>
  <si>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</si>
  <si>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</si>
  <si>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</si>
  <si>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</si>
  <si>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</si>
  <si>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</si>
  <si>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</si>
  <si>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</si>
  <si>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</si>
  <si>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</si>
  <si>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</si>
  <si>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</si>
  <si>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</si>
  <si>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</si>
  <si>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</si>
  <si>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</si>
  <si>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</si>
  <si>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</si>
  <si>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</si>
  <si>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</si>
  <si>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</si>
  <si>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</si>
  <si>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</si>
  <si>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</si>
  <si>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</si>
  <si>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</si>
  <si>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</si>
  <si>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</si>
  <si>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</si>
  <si>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</si>
  <si>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</si>
  <si>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</si>
  <si>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</si>
  <si>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</si>
  <si>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</si>
  <si>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</si>
  <si>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</si>
  <si>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</si>
  <si>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</si>
  <si>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</si>
  <si>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</si>
  <si>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</si>
  <si>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</si>
  <si>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</si>
  <si>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</si>
  <si>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</si>
  <si>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</si>
  <si>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</si>
  <si>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</si>
  <si>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</si>
  <si>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</si>
  <si>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</si>
  <si>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</si>
  <si>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</si>
  <si>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</si>
  <si>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</si>
  <si>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</si>
  <si>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</si>
  <si>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</si>
  <si>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</si>
  <si>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</si>
  <si>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</si>
  <si>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</si>
  <si>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</si>
  <si>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</si>
  <si>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</si>
  <si>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</si>
  <si>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</si>
  <si>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</si>
  <si>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</si>
  <si>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</si>
  <si>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</si>
  <si>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</si>
  <si>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</si>
  <si>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</si>
  <si>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</si>
  <si>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</si>
  <si>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</si>
  <si>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</si>
  <si>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</si>
  <si>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</si>
  <si>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</si>
  <si>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</si>
  <si>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</si>
  <si>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</si>
  <si>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</si>
  <si>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</si>
  <si>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</si>
  <si>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</si>
  <si>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</si>
  <si>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</si>
  <si>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</si>
  <si>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</si>
  <si>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</si>
  <si>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</si>
  <si>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</si>
  <si>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</si>
  <si>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</si>
  <si>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</si>
  <si>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</si>
  <si>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</si>
  <si>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</si>
  <si>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</si>
  <si>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</si>
  <si>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</si>
  <si>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</si>
  <si>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</si>
  <si>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</si>
  <si>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</si>
  <si>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</si>
  <si>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</si>
  <si>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</si>
  <si>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</si>
  <si>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</si>
  <si>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</si>
  <si>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</si>
  <si>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</si>
  <si>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</si>
  <si>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</si>
  <si>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</si>
  <si>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</si>
  <si>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</si>
  <si>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</si>
  <si>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</si>
  <si>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</si>
  <si>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</si>
  <si>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</si>
  <si>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</si>
  <si>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</si>
  <si>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</si>
  <si>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</si>
  <si>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</si>
  <si>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</si>
  <si>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</si>
  <si>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</si>
  <si>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</si>
  <si>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</si>
  <si>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</si>
  <si>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</si>
  <si>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</si>
  <si>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</si>
  <si>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</si>
  <si>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</si>
  <si>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</si>
  <si>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</si>
  <si>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</si>
  <si>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</si>
  <si>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</si>
  <si>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</si>
  <si>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</si>
  <si>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</si>
  <si>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</si>
  <si>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</si>
  <si>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</si>
  <si>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</si>
  <si>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</si>
  <si>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</si>
  <si>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</si>
  <si>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</si>
  <si>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</si>
  <si>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</si>
  <si>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</si>
  <si>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</si>
  <si>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</si>
  <si>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</si>
  <si>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</si>
  <si>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</si>
  <si>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</si>
  <si>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</si>
  <si>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</si>
  <si>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</si>
  <si>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</si>
  <si>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</si>
  <si>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</si>
  <si>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</si>
  <si>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</si>
  <si>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</si>
  <si>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</si>
  <si>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</si>
  <si>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</si>
  <si>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</si>
  <si>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</si>
  <si>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</si>
  <si>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</si>
  <si>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</si>
  <si>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</si>
  <si>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</si>
  <si>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</si>
  <si>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</si>
  <si>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</si>
  <si>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</si>
  <si>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</si>
  <si>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</si>
  <si>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</si>
  <si>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</si>
  <si>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</si>
  <si>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</si>
  <si>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</si>
  <si>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</si>
  <si>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</si>
  <si>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</si>
  <si>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</si>
  <si>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</si>
  <si>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</si>
  <si>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</si>
  <si>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</si>
  <si>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</si>
  <si>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</si>
  <si>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</si>
  <si>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</si>
  <si>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</si>
  <si>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</si>
  <si>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</si>
  <si>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</si>
  <si>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</si>
  <si>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</si>
  <si>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</si>
  <si>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</si>
  <si>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</si>
  <si>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</si>
  <si>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</si>
  <si>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</si>
  <si>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</si>
  <si>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</si>
  <si>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</si>
  <si>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</si>
  <si>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</si>
  <si>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</si>
  <si>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</si>
  <si>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</si>
  <si>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</si>
  <si>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</si>
  <si>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</si>
  <si>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</si>
  <si>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</si>
  <si>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</si>
  <si>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</si>
  <si>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</si>
  <si>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</si>
  <si>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</si>
  <si>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</si>
  <si>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</si>
  <si>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</si>
  <si>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</si>
  <si>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</si>
  <si>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</si>
  <si>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</si>
  <si>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</si>
  <si>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</si>
  <si>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</si>
  <si>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</si>
  <si>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</si>
  <si>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</si>
  <si>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</si>
  <si>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</si>
  <si>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</si>
  <si>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</si>
  <si>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</si>
  <si>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</si>
  <si>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</si>
  <si>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</si>
  <si>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</si>
  <si>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</si>
  <si>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</si>
  <si>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</si>
  <si>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</si>
  <si>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</si>
  <si>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</si>
  <si>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</si>
  <si>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</si>
  <si>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</si>
  <si>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</si>
  <si>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</si>
  <si>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</si>
  <si>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</si>
  <si>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</si>
  <si>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</si>
  <si>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</si>
  <si>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</si>
  <si>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</si>
  <si>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</si>
  <si>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</si>
  <si>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</si>
  <si>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</si>
  <si>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</si>
  <si>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</si>
  <si>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</si>
  <si>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</si>
  <si>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</si>
  <si>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</si>
  <si>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</si>
  <si>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</si>
  <si>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</si>
  <si>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</si>
  <si>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</si>
  <si>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</si>
  <si>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</si>
  <si>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</si>
  <si>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</si>
  <si>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</si>
  <si>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</si>
  <si>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</si>
  <si>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</si>
  <si>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</si>
  <si>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</si>
  <si>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</si>
  <si>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</si>
  <si>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</si>
  <si>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</si>
  <si>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</si>
  <si>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</si>
  <si>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</si>
  <si>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</si>
  <si>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</si>
  <si>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</si>
  <si>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</si>
  <si>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</si>
  <si>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</si>
  <si>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</si>
  <si>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</si>
  <si>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</si>
  <si>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</si>
  <si>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</si>
  <si>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</si>
  <si>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</si>
  <si>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</si>
  <si>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</si>
  <si>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</si>
  <si>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</si>
  <si>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</si>
  <si>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</si>
  <si>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</si>
  <si>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</si>
  <si>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</si>
  <si>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</si>
  <si>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</si>
  <si>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</si>
  <si>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</si>
  <si>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</si>
  <si>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</si>
  <si>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</si>
  <si>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</si>
  <si>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</si>
  <si>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</si>
  <si>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</si>
  <si>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</si>
  <si>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</si>
  <si>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</si>
  <si>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</si>
  <si>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</si>
  <si>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</si>
  <si>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</si>
  <si>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</si>
  <si>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</si>
  <si>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</si>
  <si>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</si>
  <si>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</si>
  <si>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</si>
  <si>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</si>
  <si>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</si>
  <si>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</si>
  <si>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</si>
  <si>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</si>
  <si>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</si>
  <si>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</si>
  <si>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</si>
  <si>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</si>
  <si>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</si>
  <si>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</si>
  <si>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</si>
  <si>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</si>
  <si>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</si>
  <si>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</si>
  <si>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</si>
  <si>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</si>
  <si>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</si>
  <si>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</si>
  <si>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</si>
  <si>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</si>
  <si>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</si>
  <si>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</si>
  <si>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</si>
  <si>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</si>
  <si>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</si>
  <si>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</si>
  <si>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</si>
  <si>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</si>
  <si>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</si>
  <si>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</si>
  <si>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</si>
  <si>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</si>
  <si>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</si>
  <si>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</si>
  <si>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</si>
  <si>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</si>
  <si>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</si>
  <si>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</si>
  <si>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</si>
  <si>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</si>
  <si>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</si>
  <si>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</si>
  <si>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</si>
  <si>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</si>
  <si>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</si>
  <si>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</si>
  <si>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</si>
  <si>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</si>
  <si>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</si>
  <si>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</si>
  <si>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</si>
  <si>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</si>
  <si>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</si>
  <si>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</si>
  <si>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</si>
  <si>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</si>
  <si>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</si>
  <si>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</si>
  <si>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</si>
  <si>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</si>
  <si>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</si>
  <si>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</si>
  <si>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</si>
  <si>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</si>
  <si>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</si>
  <si>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</si>
  <si>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</si>
  <si>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</si>
  <si>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</si>
  <si>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</si>
  <si>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</si>
  <si>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</si>
  <si>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</si>
  <si>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</si>
  <si>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</si>
  <si>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</si>
  <si>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</si>
  <si>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</si>
  <si>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</si>
  <si>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</si>
  <si>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</si>
  <si>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</si>
  <si>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</si>
  <si>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</si>
  <si>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</si>
  <si>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</si>
  <si>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</si>
  <si>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</si>
  <si>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</si>
  <si>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</si>
  <si>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</si>
  <si>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</si>
  <si>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</si>
  <si>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</si>
  <si>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</si>
  <si>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</si>
  <si>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</si>
  <si>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</si>
  <si>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</si>
  <si>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</si>
  <si>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</si>
  <si>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</si>
  <si>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</si>
  <si>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</si>
  <si>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</si>
  <si>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</si>
  <si>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</si>
  <si>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</si>
  <si>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</si>
  <si>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</si>
  <si>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</si>
  <si>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</si>
  <si>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</si>
  <si>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</si>
  <si>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</si>
  <si>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</si>
  <si>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</si>
  <si>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</si>
  <si>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</si>
  <si>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</si>
  <si>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</si>
  <si>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</si>
  <si>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</si>
  <si>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</si>
  <si>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</si>
  <si>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</si>
  <si>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</si>
  <si>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</si>
  <si>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</si>
  <si>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</si>
  <si>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</si>
  <si>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</si>
  <si>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</si>
  <si>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</si>
  <si>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</si>
  <si>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</si>
  <si>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</si>
  <si>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</si>
  <si>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</si>
  <si>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</si>
  <si>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</si>
  <si>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</si>
  <si>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</si>
  <si>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</si>
  <si>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</si>
  <si>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</si>
  <si>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</si>
  <si>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</si>
  <si>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</si>
  <si>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</si>
  <si>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</si>
  <si>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</si>
  <si>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</si>
  <si>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</si>
  <si>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</si>
  <si>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</si>
  <si>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</si>
  <si>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</si>
  <si>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</si>
  <si>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</si>
  <si>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</si>
  <si>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</si>
  <si>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</si>
  <si>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</si>
  <si>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</si>
  <si>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</si>
  <si>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</si>
  <si>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</si>
  <si>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</si>
  <si>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</si>
  <si>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</si>
  <si>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</si>
  <si>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</si>
  <si>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</si>
  <si>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</si>
  <si>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</si>
  <si>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</si>
  <si>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</si>
  <si>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</si>
  <si>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</si>
  <si>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</si>
  <si>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</si>
  <si>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</si>
  <si>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</si>
  <si>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</si>
  <si>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</si>
  <si>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</si>
  <si>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</si>
  <si>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</si>
  <si>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</si>
  <si>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</si>
  <si>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</si>
  <si>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</si>
  <si>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</si>
  <si>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</si>
  <si>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</si>
  <si>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</si>
  <si>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</si>
  <si>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</si>
  <si>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</si>
  <si>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</si>
  <si>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</si>
  <si>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</si>
  <si>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</si>
  <si>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</si>
  <si>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</si>
  <si>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</si>
  <si>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</si>
  <si>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</si>
  <si>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</si>
  <si>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</si>
  <si>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</si>
  <si>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</si>
  <si>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</si>
  <si>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</si>
  <si>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</si>
  <si>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</si>
  <si>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</si>
  <si>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</si>
  <si>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</si>
  <si>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</si>
  <si>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</si>
  <si>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</si>
  <si>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</si>
  <si>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</si>
  <si>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</si>
  <si>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</si>
  <si>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</si>
  <si>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</si>
  <si>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</si>
  <si>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</si>
  <si>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</si>
  <si>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</si>
  <si>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</si>
  <si>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</si>
  <si>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</si>
  <si>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</si>
  <si>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</si>
  <si>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</si>
  <si>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</si>
  <si>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</si>
  <si>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</si>
  <si>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</si>
  <si>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</si>
  <si>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</si>
  <si>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</si>
  <si>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</si>
  <si>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</si>
  <si>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</si>
  <si>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</si>
  <si>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</si>
  <si>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</si>
  <si>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</si>
  <si>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</si>
  <si>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</si>
  <si>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</si>
  <si>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</si>
  <si>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</si>
  <si>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</si>
  <si>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</si>
  <si>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</si>
  <si>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</si>
  <si>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</si>
  <si>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</si>
  <si>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</si>
  <si>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</si>
  <si>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</si>
  <si>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</si>
  <si>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</si>
  <si>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</si>
  <si>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</si>
  <si>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</si>
  <si>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</si>
  <si>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</si>
  <si>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</si>
  <si>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</si>
  <si>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</si>
  <si>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</si>
  <si>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</si>
  <si>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</si>
  <si>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</si>
  <si>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</si>
  <si>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</si>
  <si>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</si>
  <si>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</si>
  <si>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</si>
  <si>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</si>
  <si>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</si>
  <si>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</si>
  <si>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</si>
  <si>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</si>
  <si>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</si>
  <si>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</si>
  <si>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</si>
  <si>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</si>
  <si>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</si>
  <si>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</si>
  <si>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</si>
  <si>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</si>
  <si>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</si>
  <si>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</si>
  <si>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</si>
  <si>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</si>
  <si>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</si>
  <si>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</si>
  <si>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</si>
  <si>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</si>
  <si>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</si>
  <si>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</si>
  <si>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</si>
  <si>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</si>
  <si>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</si>
  <si>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</si>
  <si>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</si>
  <si>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</si>
  <si>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</si>
  <si>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</si>
  <si>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</si>
  <si>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</si>
  <si>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</si>
  <si>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</si>
  <si>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</si>
  <si>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</si>
  <si>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</si>
  <si>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</si>
  <si>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</si>
  <si>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</si>
  <si>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</si>
  <si>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</si>
  <si>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</si>
  <si>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</si>
  <si>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</si>
  <si>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</si>
  <si>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</si>
  <si>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</si>
  <si>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</si>
  <si>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</si>
  <si>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</si>
  <si>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</si>
  <si>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</si>
  <si>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</si>
  <si>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</si>
  <si>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</si>
  <si>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</si>
  <si>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</si>
  <si>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</si>
  <si>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</si>
  <si>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</si>
  <si>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</si>
  <si>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</si>
  <si>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</si>
  <si>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</si>
  <si>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</si>
  <si>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</si>
  <si>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</si>
  <si>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</si>
  <si>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</si>
  <si>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</si>
  <si>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</si>
  <si>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</si>
  <si>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</si>
  <si>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</si>
  <si>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</si>
  <si>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</si>
  <si>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</si>
  <si>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</si>
  <si>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</si>
  <si>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</si>
  <si>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</si>
  <si>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</si>
  <si>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</si>
  <si>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</si>
  <si>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</si>
  <si>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</si>
  <si>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</si>
  <si>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</si>
  <si>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</si>
  <si>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</si>
  <si>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</si>
  <si>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</si>
  <si>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</si>
  <si>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</si>
  <si>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</si>
  <si>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</si>
  <si>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</si>
  <si>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</si>
  <si>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</si>
  <si>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</si>
  <si>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</si>
  <si>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</si>
  <si>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</si>
  <si>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</si>
  <si>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</si>
  <si>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</si>
  <si>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</si>
  <si>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</si>
  <si>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</si>
  <si>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</si>
  <si>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</si>
  <si>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</si>
  <si>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</si>
  <si>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</si>
  <si>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</si>
  <si>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</si>
  <si>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</si>
  <si>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</si>
  <si>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</si>
  <si>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</si>
  <si>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</si>
  <si>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</si>
  <si>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</si>
  <si>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</si>
  <si>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</si>
  <si>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</si>
  <si>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</si>
  <si>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</si>
  <si>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</si>
  <si>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</si>
  <si>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</si>
  <si>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</si>
  <si>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</si>
  <si>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</si>
  <si>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</si>
  <si>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</si>
  <si>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</si>
  <si>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</si>
  <si>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</si>
  <si>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</si>
  <si>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</si>
  <si>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</si>
  <si>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</si>
  <si>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</si>
  <si>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</si>
  <si>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</si>
  <si>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</si>
  <si>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</si>
  <si>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</si>
  <si>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</si>
  <si>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</si>
  <si>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</si>
  <si>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</si>
  <si>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</si>
  <si>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</si>
  <si>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</si>
  <si>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</si>
  <si>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</si>
  <si>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</si>
  <si>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</si>
  <si>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</si>
  <si>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</si>
  <si>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</si>
  <si>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</si>
  <si>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</si>
  <si>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</si>
  <si>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</si>
  <si>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</si>
  <si>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</si>
  <si>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</si>
  <si>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</si>
  <si>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</si>
  <si>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</si>
  <si>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</si>
  <si>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</si>
  <si>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</si>
  <si>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</si>
  <si>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</si>
  <si>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</si>
  <si>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</si>
  <si>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</si>
  <si>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</si>
  <si>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</si>
  <si>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</si>
  <si>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</si>
  <si>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</si>
  <si>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</si>
  <si>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</si>
  <si>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</si>
  <si>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</si>
  <si>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</si>
  <si>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</si>
  <si>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</si>
  <si>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</si>
  <si>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</si>
  <si>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</si>
  <si>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</si>
  <si>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</si>
  <si>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</si>
  <si>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</si>
  <si>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</si>
  <si>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</si>
  <si>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</si>
  <si>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</si>
  <si>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</si>
  <si>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</si>
  <si>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</si>
  <si>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</si>
  <si>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</si>
  <si>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</si>
  <si>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</si>
  <si>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</si>
  <si>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</si>
  <si>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</si>
  <si>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</si>
  <si>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</si>
  <si>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</si>
  <si>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</si>
  <si>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</si>
  <si>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</si>
  <si>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</si>
  <si>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</si>
  <si>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</si>
  <si>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</si>
  <si>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</si>
  <si>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</si>
  <si>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</si>
  <si>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</si>
  <si>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</si>
  <si>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</si>
  <si>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</si>
  <si>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</si>
  <si>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</si>
  <si>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</si>
  <si>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</si>
  <si>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</si>
  <si>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</si>
  <si>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</si>
  <si>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</si>
  <si>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</si>
  <si>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</si>
  <si>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</si>
  <si>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</si>
  <si>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</si>
  <si>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</si>
  <si>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</si>
  <si>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</si>
  <si>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</si>
  <si>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</si>
  <si>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</si>
  <si>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</si>
  <si>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</si>
  <si>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</si>
  <si>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</si>
  <si>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</si>
  <si>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</si>
  <si>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</si>
  <si>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</si>
  <si>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</si>
  <si>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</si>
  <si>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</si>
  <si>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</si>
  <si>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</si>
  <si>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</si>
  <si>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</si>
  <si>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</si>
  <si>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</si>
  <si>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</si>
  <si>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</si>
  <si>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</si>
  <si>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</si>
  <si>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</si>
  <si>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</si>
  <si>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</si>
  <si>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</si>
  <si>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</si>
  <si>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</si>
  <si>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</si>
  <si>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</si>
  <si>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</si>
  <si>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</si>
  <si>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</si>
  <si>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</si>
  <si>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</si>
  <si>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</si>
  <si>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</si>
  <si>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</si>
  <si>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</si>
  <si>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</si>
  <si>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</si>
  <si>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</si>
  <si>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</si>
  <si>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</si>
  <si>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</si>
  <si>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</si>
  <si>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</si>
  <si>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</si>
  <si>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</si>
  <si>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</si>
  <si>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</si>
  <si>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</si>
  <si>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</si>
  <si>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</si>
  <si>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</si>
  <si>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</si>
  <si>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</si>
  <si>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</si>
  <si>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</si>
  <si>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</si>
  <si>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</si>
  <si>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</si>
  <si>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</si>
  <si>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</si>
  <si>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</si>
  <si>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</si>
  <si>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</si>
  <si>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</si>
  <si>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</si>
  <si>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</si>
  <si>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</si>
  <si>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</si>
  <si>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</si>
  <si>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</si>
  <si>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</si>
  <si>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</si>
  <si>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</si>
  <si>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</si>
  <si>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</si>
  <si>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</si>
  <si>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</si>
  <si>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</si>
  <si>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</si>
  <si>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</si>
  <si>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</si>
  <si>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</si>
  <si>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</si>
  <si>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</si>
  <si>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</si>
  <si>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</si>
  <si>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</si>
  <si>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</si>
  <si>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</si>
  <si>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</si>
  <si>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</si>
  <si>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</si>
  <si>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</si>
  <si>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</si>
  <si>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</si>
  <si>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</si>
  <si>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</si>
  <si>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</si>
  <si>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</si>
  <si>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</si>
  <si>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</si>
  <si>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</si>
  <si>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</si>
  <si>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</si>
  <si>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</si>
  <si>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</si>
  <si>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</si>
  <si>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</si>
  <si>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</si>
  <si>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</si>
  <si>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</si>
  <si>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</si>
  <si>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</si>
  <si>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</si>
  <si>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</si>
  <si>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</si>
  <si>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</si>
  <si>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</si>
  <si>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</si>
  <si>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</si>
  <si>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</si>
  <si>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</si>
  <si>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</si>
  <si>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</si>
  <si>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</si>
  <si>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</si>
  <si>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</si>
  <si>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</si>
  <si>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</si>
  <si>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</si>
  <si>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</si>
  <si>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</si>
  <si>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</si>
  <si>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</si>
  <si>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</si>
  <si>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</si>
  <si>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</si>
  <si>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</si>
  <si>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</si>
  <si>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</si>
  <si>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</si>
  <si>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</si>
  <si>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</si>
  <si>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</si>
  <si>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</si>
  <si>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</si>
  <si>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</si>
  <si>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</si>
  <si>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</si>
  <si>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</si>
  <si>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</si>
  <si>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</si>
  <si>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</si>
  <si>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</si>
  <si>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</si>
  <si>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</si>
  <si>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</si>
  <si>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</si>
  <si>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</si>
  <si>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</si>
  <si>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</si>
  <si>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</si>
  <si>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</si>
  <si>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</si>
  <si>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</si>
  <si>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</si>
  <si>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</si>
  <si>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</si>
  <si>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</si>
  <si>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</si>
  <si>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</si>
  <si>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</si>
  <si>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</si>
  <si>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</si>
  <si>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</si>
  <si>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</si>
  <si>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</si>
  <si>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</si>
  <si>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</si>
  <si>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</si>
  <si>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</si>
  <si>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</si>
  <si>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</si>
  <si>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</si>
  <si>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</si>
  <si>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</si>
  <si>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</si>
  <si>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</si>
  <si>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</si>
  <si>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</si>
  <si>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</si>
  <si>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</si>
  <si>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</si>
  <si>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</si>
  <si>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</si>
  <si>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</si>
  <si>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</si>
  <si>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</si>
  <si>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</si>
  <si>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</si>
  <si>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</si>
  <si>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</si>
  <si>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</si>
  <si>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</si>
  <si>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</si>
  <si>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</si>
  <si>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</si>
  <si>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</si>
  <si>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</si>
  <si>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</si>
  <si>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</si>
  <si>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</si>
  <si>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</si>
  <si>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</si>
  <si>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</si>
  <si>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</si>
  <si>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</si>
  <si>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</si>
  <si>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</si>
  <si>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</si>
  <si>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</si>
  <si>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</si>
  <si>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</si>
  <si>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</si>
  <si>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</si>
  <si>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</si>
  <si>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</si>
  <si>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</si>
  <si>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</si>
  <si>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</si>
  <si>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</si>
  <si>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</si>
  <si>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</si>
  <si>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</si>
  <si>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</si>
  <si>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</si>
  <si>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</si>
  <si>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</si>
  <si>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</si>
  <si>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</si>
  <si>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</si>
  <si>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</si>
  <si>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</si>
  <si>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</si>
  <si>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</si>
  <si>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</si>
  <si>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</si>
  <si>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</si>
  <si>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</si>
  <si>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</si>
  <si>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</si>
  <si>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</si>
  <si>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</si>
  <si>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</si>
  <si>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</si>
  <si>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</si>
  <si>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</si>
  <si>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</si>
  <si>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</si>
  <si>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</si>
  <si>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</si>
  <si>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</si>
  <si>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</si>
  <si>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</si>
  <si>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</si>
  <si>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</si>
  <si>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</si>
  <si>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</si>
  <si>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</si>
  <si>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</si>
  <si>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</si>
  <si>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</si>
  <si>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</si>
  <si>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</si>
  <si>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</si>
  <si>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</si>
  <si>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</si>
  <si>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</si>
  <si>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</si>
  <si>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</si>
  <si>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</si>
  <si>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</si>
  <si>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</si>
  <si>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</si>
  <si>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</si>
  <si>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</si>
  <si>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</si>
  <si>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</si>
  <si>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</si>
  <si>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</si>
  <si>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</si>
  <si>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</si>
  <si>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</si>
  <si>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</si>
  <si>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</si>
  <si>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</si>
  <si>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</si>
  <si>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</si>
  <si>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</si>
  <si>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</si>
  <si>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</si>
  <si>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</si>
  <si>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</si>
  <si>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</si>
  <si>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</si>
  <si>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</si>
  <si>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</si>
  <si>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</si>
  <si>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</si>
  <si>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</si>
  <si>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</si>
  <si>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</si>
  <si>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</si>
  <si>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</si>
  <si>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</si>
  <si>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</si>
  <si>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</si>
  <si>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</si>
  <si>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</si>
  <si>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</si>
  <si>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</si>
  <si>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</si>
  <si>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</si>
  <si>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</si>
  <si>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</si>
  <si>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</si>
  <si>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</si>
  <si>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</si>
  <si>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</si>
  <si>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</si>
  <si>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</si>
  <si>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</si>
  <si>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</si>
  <si>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</si>
  <si>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</si>
  <si>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</si>
  <si>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</si>
  <si>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</si>
  <si>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</si>
  <si>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</si>
  <si>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</si>
  <si>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</si>
  <si>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</si>
  <si>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</si>
  <si>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</si>
  <si>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</si>
  <si>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</si>
  <si>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</si>
  <si>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</si>
  <si>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</si>
  <si>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</si>
  <si>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</si>
  <si>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</si>
  <si>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</si>
  <si>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</si>
  <si>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</si>
  <si>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</si>
  <si>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</si>
  <si>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</si>
  <si>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</si>
  <si>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</si>
  <si>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</si>
  <si>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</si>
  <si>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</si>
  <si>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</si>
  <si>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</si>
  <si>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</si>
  <si>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</si>
  <si>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</si>
  <si>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</si>
  <si>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</si>
  <si>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</si>
  <si>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</si>
  <si>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</si>
  <si>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</si>
  <si>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</si>
  <si>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</si>
  <si>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</si>
  <si>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</si>
  <si>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</si>
  <si>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</si>
  <si>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</si>
  <si>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</si>
  <si>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</si>
  <si>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</si>
  <si>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</si>
  <si>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</si>
  <si>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</si>
  <si>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</si>
  <si>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</si>
  <si>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</si>
  <si>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</si>
  <si>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</si>
  <si>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</si>
  <si>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</si>
  <si>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</si>
  <si>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</si>
  <si>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</si>
  <si>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</si>
  <si>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</si>
  <si>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</si>
  <si>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</si>
  <si>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</si>
  <si>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</si>
  <si>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</si>
  <si>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</si>
  <si>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</si>
  <si>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</si>
  <si>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</si>
  <si>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</si>
  <si>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</si>
  <si>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</si>
  <si>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</si>
  <si>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</si>
  <si>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</si>
  <si>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</si>
  <si>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</si>
  <si>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</si>
  <si>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</si>
  <si>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</si>
  <si>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</si>
  <si>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</si>
  <si>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</si>
  <si>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</si>
  <si>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</si>
  <si>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</si>
  <si>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</si>
  <si>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</si>
  <si>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</si>
  <si>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</si>
  <si>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</si>
  <si>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</si>
  <si>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</si>
  <si>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</si>
  <si>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</si>
  <si>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</si>
  <si>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</si>
  <si>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</si>
  <si>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</si>
  <si>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</si>
  <si>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</si>
  <si>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</si>
  <si>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</si>
  <si>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</si>
  <si>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</si>
  <si>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</si>
  <si>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</si>
  <si>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</si>
  <si>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</si>
  <si>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</si>
  <si>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</si>
  <si>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</si>
  <si>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</si>
  <si>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</si>
  <si>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</si>
  <si>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</si>
  <si>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</si>
  <si>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</si>
  <si>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</si>
  <si>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</si>
  <si>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</si>
  <si>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</si>
  <si>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</si>
  <si>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</si>
  <si>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</si>
  <si>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</si>
  <si>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</si>
  <si>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</si>
  <si>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</si>
  <si>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</si>
  <si>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</si>
  <si>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</si>
  <si>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</si>
  <si>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</si>
  <si>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</si>
  <si>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</si>
  <si>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</si>
  <si>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</si>
  <si>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</si>
  <si>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</si>
  <si>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</si>
  <si>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</si>
  <si>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</si>
  <si>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</si>
  <si>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</si>
  <si>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</si>
  <si>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</si>
  <si>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</si>
  <si>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</si>
  <si>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</si>
  <si>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</si>
  <si>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</si>
  <si>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</si>
  <si>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</si>
  <si>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</si>
  <si>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</si>
  <si>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</si>
  <si>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</si>
  <si>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</si>
  <si>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</si>
  <si>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</si>
  <si>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</si>
  <si>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</si>
  <si>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</si>
  <si>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</si>
  <si>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</si>
  <si>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</si>
  <si>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</si>
  <si>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</si>
  <si>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</si>
  <si>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</si>
  <si>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</si>
  <si>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</si>
  <si>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</si>
  <si>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</si>
  <si>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</si>
  <si>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</si>
  <si>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</si>
  <si>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</si>
  <si>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</si>
  <si>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</si>
  <si>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</si>
  <si>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</si>
  <si>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</si>
  <si>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</si>
  <si>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</si>
  <si>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</si>
  <si>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</si>
  <si>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</si>
  <si>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</si>
  <si>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</si>
  <si>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</si>
  <si>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</si>
  <si>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</si>
  <si>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</si>
  <si>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</si>
  <si>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</si>
  <si>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</si>
  <si>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</si>
  <si>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</si>
  <si>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</si>
  <si>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</si>
  <si>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</si>
  <si>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</si>
  <si>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</si>
  <si>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</si>
  <si>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</si>
  <si>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</si>
  <si>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</si>
  <si>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</si>
  <si>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</si>
  <si>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</si>
  <si>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</si>
  <si>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</si>
  <si>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</si>
  <si>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</si>
  <si>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</si>
  <si>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</si>
  <si>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</si>
  <si>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</si>
  <si>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</si>
  <si>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</si>
  <si>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</si>
  <si>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</si>
  <si>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</si>
  <si>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</si>
  <si>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</si>
  <si>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</si>
  <si>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</si>
  <si>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</si>
  <si>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</si>
  <si>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</si>
  <si>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</si>
  <si>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</si>
  <si>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</si>
  <si>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</si>
  <si>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</si>
  <si>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</si>
  <si>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</si>
  <si>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</si>
  <si>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</si>
  <si>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</si>
  <si>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</si>
  <si>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</si>
  <si>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</si>
  <si>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</si>
  <si>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</si>
  <si>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</si>
  <si>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</si>
  <si>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</si>
  <si>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</si>
  <si>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</si>
  <si>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</si>
  <si>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</si>
  <si>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</si>
  <si>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</si>
  <si>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</si>
  <si>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</si>
  <si>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</si>
  <si>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</si>
  <si>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</si>
  <si>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</si>
  <si>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</si>
  <si>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</si>
  <si>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</si>
  <si>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</si>
  <si>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</si>
  <si>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</si>
  <si>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</si>
  <si>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</si>
  <si>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</si>
  <si>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</si>
  <si>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</si>
  <si>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</si>
  <si>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</si>
  <si>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</si>
  <si>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</si>
  <si>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</si>
  <si>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</si>
  <si>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</si>
  <si>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</si>
  <si>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</si>
  <si>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</si>
  <si>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</si>
  <si>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</si>
  <si>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</si>
  <si>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</si>
  <si>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</si>
  <si>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</si>
  <si>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</si>
  <si>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</si>
  <si>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</si>
  <si>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</si>
  <si>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</si>
  <si>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</si>
  <si>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</si>
  <si>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</si>
  <si>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</si>
  <si>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</si>
  <si>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</si>
  <si>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</si>
  <si>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</si>
  <si>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</si>
  <si>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</si>
  <si>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</si>
  <si>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</si>
  <si>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</si>
  <si>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</si>
  <si>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</si>
  <si>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</si>
  <si>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</si>
  <si>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</si>
  <si>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</si>
  <si>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</si>
  <si>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</si>
  <si>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</si>
  <si>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</si>
  <si>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</si>
  <si>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</si>
  <si>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</si>
  <si>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</si>
  <si>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</si>
  <si>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</si>
  <si>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</si>
  <si>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</si>
  <si>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</si>
  <si>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</si>
  <si>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</si>
  <si>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</si>
  <si>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</si>
  <si>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</si>
  <si>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</si>
  <si>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</si>
  <si>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</si>
  <si>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</si>
  <si>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</si>
  <si>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</si>
  <si>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</si>
  <si>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</si>
  <si>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</si>
  <si>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</si>
  <si>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</si>
  <si>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</si>
  <si>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</si>
  <si>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</si>
  <si>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</si>
  <si>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</si>
  <si>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</si>
  <si>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</si>
  <si>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</si>
  <si>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</si>
  <si>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</si>
  <si>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</si>
  <si>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</si>
  <si>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</si>
  <si>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</si>
  <si>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</si>
  <si>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</si>
  <si>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</si>
  <si>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</si>
  <si>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</si>
  <si>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</si>
  <si>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</si>
  <si>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</si>
  <si>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</si>
  <si>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</si>
  <si>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</si>
  <si>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</si>
  <si>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</si>
  <si>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</si>
  <si>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</si>
  <si>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</si>
  <si>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</si>
  <si>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</si>
  <si>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</si>
  <si>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</si>
  <si>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</si>
  <si>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</si>
  <si>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</si>
  <si>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</si>
  <si>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</si>
  <si>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</si>
  <si>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</si>
  <si>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</si>
  <si>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</si>
  <si>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</si>
  <si>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</si>
  <si>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</si>
  <si>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</si>
  <si>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</si>
  <si>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</si>
  <si>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</si>
  <si>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</si>
  <si>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</si>
  <si>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</si>
  <si>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</si>
  <si>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</si>
  <si>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</si>
  <si>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</si>
  <si>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</si>
  <si>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</si>
  <si>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</si>
  <si>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</si>
  <si>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</si>
  <si>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</si>
  <si>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</si>
  <si>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</si>
  <si>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</si>
  <si>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</si>
  <si>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</si>
  <si>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</si>
  <si>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</si>
  <si>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</si>
  <si>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</si>
  <si>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</si>
  <si>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</si>
  <si>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</si>
  <si>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</si>
  <si>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</si>
  <si>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</si>
  <si>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</si>
  <si>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</si>
  <si>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</si>
  <si>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</si>
  <si>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</si>
  <si>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</si>
  <si>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</si>
  <si>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</si>
  <si>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</si>
  <si>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</si>
  <si>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</si>
  <si>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</si>
  <si>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</si>
  <si>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</si>
  <si>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</si>
  <si>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</si>
  <si>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</si>
  <si>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</si>
  <si>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</si>
  <si>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</si>
  <si>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</si>
  <si>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</si>
  <si>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</si>
  <si>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</si>
  <si>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</si>
  <si>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</si>
  <si>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</si>
  <si>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</si>
  <si>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</si>
  <si>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</si>
  <si>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</si>
  <si>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</si>
  <si>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</si>
  <si>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</si>
  <si>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</si>
  <si>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</si>
  <si>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</si>
  <si>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</si>
  <si>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</si>
  <si>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</si>
  <si>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</si>
  <si>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</si>
  <si>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</si>
  <si>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</si>
  <si>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</si>
  <si>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</si>
  <si>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</si>
  <si>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</si>
  <si>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</si>
  <si>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</si>
  <si>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</si>
  <si>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</si>
  <si>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</si>
  <si>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</si>
  <si>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</si>
  <si>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</si>
  <si>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</si>
  <si>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</si>
  <si>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</si>
  <si>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</si>
  <si>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</si>
  <si>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</si>
  <si>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</si>
  <si>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</si>
  <si>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</si>
  <si>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</si>
  <si>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</si>
  <si>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</si>
  <si>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</si>
  <si>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</si>
  <si>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</si>
  <si>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</si>
  <si>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</si>
  <si>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</si>
  <si>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</si>
  <si>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</si>
  <si>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</si>
  <si>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</si>
  <si>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</si>
  <si>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</si>
  <si>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</si>
  <si>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</si>
  <si>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</si>
  <si>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</si>
  <si>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</si>
  <si>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</si>
  <si>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</si>
  <si>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</si>
  <si>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</si>
  <si>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</si>
  <si>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</si>
  <si>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</si>
  <si>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</si>
  <si>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</si>
  <si>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</si>
  <si>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</si>
  <si>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</si>
  <si>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</si>
  <si>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</si>
  <si>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</si>
  <si>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</si>
  <si>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</si>
  <si>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</si>
  <si>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</si>
  <si>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</si>
  <si>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</si>
  <si>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</si>
  <si>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</si>
  <si>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</si>
  <si>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</si>
  <si>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</si>
  <si>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</si>
  <si>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</si>
  <si>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</si>
  <si>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</si>
  <si>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</si>
  <si>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</si>
  <si>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</si>
  <si>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</si>
  <si>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</si>
  <si>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</si>
  <si>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</si>
  <si>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</si>
  <si>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</si>
  <si>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</si>
  <si>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</si>
  <si>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</si>
  <si>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</si>
  <si>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</si>
  <si>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</si>
  <si>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</si>
  <si>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</si>
  <si>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</si>
  <si>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</si>
  <si>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</si>
  <si>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</si>
  <si>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</si>
  <si>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</si>
  <si>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</si>
  <si>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</si>
  <si>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</si>
  <si>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</si>
  <si>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</si>
  <si>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</si>
  <si>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</si>
  <si>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</si>
  <si>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</si>
  <si>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</si>
  <si>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</si>
  <si>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</si>
  <si>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</si>
  <si>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</si>
  <si>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</si>
  <si>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</si>
  <si>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</si>
  <si>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</si>
  <si>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</si>
  <si>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</si>
  <si>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</si>
  <si>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</si>
  <si>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</si>
  <si>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</si>
  <si>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</si>
  <si>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</si>
  <si>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</si>
  <si>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</si>
  <si>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</si>
  <si>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</si>
  <si>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</si>
  <si>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</si>
  <si>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</si>
  <si>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</si>
  <si>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</si>
  <si>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</si>
  <si>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</si>
  <si>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</si>
  <si>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</si>
  <si>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</si>
  <si>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</si>
  <si>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</si>
  <si>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</si>
  <si>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</si>
  <si>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</si>
  <si>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</si>
  <si>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</si>
  <si>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</si>
  <si>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</si>
  <si>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</si>
  <si>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</si>
  <si>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</si>
  <si>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</si>
  <si>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</si>
  <si>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</si>
  <si>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</si>
  <si>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</si>
  <si>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</si>
  <si>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</si>
  <si>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</si>
  <si>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</si>
  <si>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</si>
  <si>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</si>
  <si>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</si>
  <si>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</si>
  <si>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</si>
  <si>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</si>
  <si>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</si>
  <si>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</si>
  <si>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</si>
  <si>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</si>
  <si>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</si>
  <si>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</si>
  <si>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</si>
  <si>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</si>
  <si>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</si>
  <si>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</si>
  <si>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</si>
  <si>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</si>
  <si>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</si>
  <si>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</si>
  <si>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</si>
  <si>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</si>
  <si>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</si>
  <si>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</si>
  <si>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</si>
  <si>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</si>
  <si>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</si>
  <si>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</si>
  <si>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</si>
  <si>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</si>
  <si>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</si>
  <si>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</si>
  <si>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</si>
  <si>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</si>
  <si>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</si>
  <si>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</si>
  <si>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</si>
  <si>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</si>
  <si>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</si>
  <si>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</si>
  <si>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</si>
  <si>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</si>
  <si>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</si>
  <si>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</si>
  <si>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</si>
  <si>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</si>
  <si>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</si>
  <si>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</si>
  <si>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</si>
  <si>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</si>
  <si>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</si>
  <si>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</si>
  <si>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</si>
  <si>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</si>
  <si>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</si>
  <si>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</si>
  <si>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</si>
  <si>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</si>
  <si>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</si>
  <si>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</si>
  <si>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</si>
  <si>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</si>
  <si>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</si>
  <si>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</si>
  <si>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</si>
  <si>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</si>
  <si>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</si>
  <si>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</si>
  <si>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</si>
  <si>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</si>
  <si>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</si>
  <si>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</si>
  <si>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</si>
  <si>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</si>
  <si>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</si>
  <si>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</si>
  <si>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</si>
  <si>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</si>
  <si>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</si>
  <si>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</si>
  <si>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</si>
  <si>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</si>
  <si>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</si>
  <si>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</si>
  <si>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</si>
  <si>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</si>
  <si>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</si>
  <si>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</si>
  <si>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</si>
  <si>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</si>
  <si>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</si>
  <si>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</si>
  <si>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</si>
  <si>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</si>
  <si>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</si>
  <si>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</si>
  <si>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</si>
  <si>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</si>
  <si>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</si>
  <si>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</si>
  <si>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</si>
  <si>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</si>
  <si>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</si>
  <si>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</si>
  <si>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</si>
  <si>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</si>
  <si>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</si>
  <si>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</si>
  <si>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</si>
  <si>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</si>
  <si>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</si>
  <si>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</si>
  <si>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</si>
  <si>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</si>
  <si>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</si>
  <si>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</si>
  <si>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</si>
  <si>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</si>
  <si>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</si>
  <si>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</si>
  <si>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</si>
  <si>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</si>
  <si>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</si>
  <si>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</si>
  <si>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</si>
  <si>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</si>
  <si>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</si>
  <si>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</si>
  <si>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</si>
  <si>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</si>
  <si>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</si>
  <si>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</si>
  <si>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</si>
  <si>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</si>
  <si>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</si>
  <si>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</si>
  <si>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</si>
  <si>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</si>
  <si>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</si>
  <si>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</si>
  <si>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</si>
  <si>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</si>
  <si>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</si>
  <si>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</si>
  <si>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</si>
  <si>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</si>
  <si>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</si>
  <si>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</si>
  <si>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</si>
  <si>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</si>
  <si>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</si>
  <si>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</si>
  <si>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</si>
  <si>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</si>
  <si>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</si>
  <si>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</si>
  <si>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</si>
  <si>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</si>
  <si>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</si>
  <si>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</si>
  <si>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</si>
  <si>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</si>
  <si>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</si>
  <si>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</si>
  <si>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</si>
  <si>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</si>
  <si>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</si>
  <si>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</si>
  <si>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</si>
  <si>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</si>
  <si>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</si>
  <si>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</si>
  <si>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</si>
  <si>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</si>
  <si>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</si>
  <si>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</si>
  <si>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</si>
  <si>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</si>
  <si>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</si>
  <si>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</si>
  <si>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</si>
  <si>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</si>
  <si>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</si>
  <si>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</si>
  <si>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</si>
  <si>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</si>
  <si>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</si>
  <si>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</si>
  <si>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</si>
  <si>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</si>
  <si>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</si>
  <si>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</si>
  <si>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</si>
  <si>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</si>
  <si>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</si>
  <si>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</si>
  <si>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</si>
  <si>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</si>
  <si>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</si>
  <si>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</si>
  <si>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</si>
  <si>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</si>
  <si>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</si>
  <si>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</si>
  <si>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</si>
  <si>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</si>
  <si>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</si>
  <si>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</si>
  <si>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</si>
  <si>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</si>
  <si>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</si>
  <si>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</si>
  <si>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</si>
  <si>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</si>
  <si>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</si>
  <si>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</si>
  <si>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</si>
  <si>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</si>
  <si>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</si>
  <si>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</si>
  <si>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</si>
  <si>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</si>
  <si>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</si>
  <si>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</si>
  <si>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</si>
  <si>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</si>
  <si>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</si>
  <si>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</si>
  <si>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</si>
  <si>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</si>
  <si>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</si>
  <si>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</si>
  <si>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</si>
  <si>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</si>
  <si>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</si>
  <si>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</si>
  <si>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</si>
  <si>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</si>
  <si>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</si>
  <si>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</si>
  <si>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</si>
  <si>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</si>
  <si>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</si>
  <si>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</si>
  <si>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</si>
  <si>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</si>
  <si>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</si>
  <si>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</si>
  <si>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</si>
  <si>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</si>
  <si>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</si>
  <si>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</si>
  <si>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</si>
  <si>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</si>
  <si>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</si>
  <si>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</si>
  <si>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</si>
  <si>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</si>
  <si>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</si>
  <si>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</si>
  <si>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</si>
  <si>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</si>
  <si>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</si>
  <si>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</si>
  <si>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</si>
  <si>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</si>
  <si>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</si>
  <si>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</si>
  <si>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</si>
  <si>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</si>
  <si>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</si>
  <si>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</si>
  <si>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</si>
  <si>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</si>
  <si>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</si>
  <si>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</si>
  <si>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</si>
  <si>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</si>
  <si>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</si>
  <si>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</si>
  <si>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</si>
  <si>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</si>
  <si>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</si>
  <si>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</si>
  <si>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</si>
  <si>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</si>
  <si>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</si>
  <si>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</si>
  <si>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</si>
  <si>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</si>
  <si>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</si>
  <si>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</si>
  <si>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</si>
  <si>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</si>
  <si>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</si>
  <si>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</si>
  <si>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</si>
  <si>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</si>
  <si>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</si>
  <si>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</si>
  <si>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</si>
  <si>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</si>
  <si>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</si>
  <si>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</si>
  <si>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</si>
  <si>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</si>
  <si>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</si>
  <si>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</si>
  <si>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</si>
  <si>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</si>
  <si>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</si>
  <si>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</si>
  <si>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</si>
  <si>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</si>
  <si>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</si>
  <si>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</si>
  <si>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</si>
  <si>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</si>
  <si>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</si>
  <si>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</si>
  <si>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</si>
  <si>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</si>
  <si>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</si>
  <si>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</si>
  <si>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</si>
  <si>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</si>
  <si>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</si>
  <si>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</si>
  <si>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</si>
  <si>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</si>
  <si>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</si>
  <si>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</si>
  <si>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</si>
  <si>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</si>
  <si>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</si>
  <si>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</si>
  <si>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</si>
  <si>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</si>
  <si>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</si>
  <si>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</si>
  <si>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</si>
  <si>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</si>
  <si>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</si>
  <si>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</si>
  <si>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</si>
  <si>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</si>
  <si>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</si>
  <si>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</si>
  <si>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</si>
  <si>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</si>
  <si>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</si>
  <si>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</si>
  <si>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</si>
  <si>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</si>
  <si>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</si>
  <si>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</si>
  <si>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</si>
  <si>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</si>
  <si>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</si>
  <si>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</si>
  <si>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</si>
  <si>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</si>
  <si>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</si>
  <si>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</si>
  <si>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</si>
  <si>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</si>
  <si>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</si>
  <si>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</si>
  <si>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</si>
  <si>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</si>
  <si>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</si>
  <si>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</si>
  <si>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</si>
  <si>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</si>
  <si>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</si>
  <si>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</si>
  <si>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</si>
  <si>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</si>
  <si>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</si>
  <si>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</si>
  <si>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</si>
  <si>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</si>
  <si>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</si>
  <si>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</si>
  <si>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</si>
  <si>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</si>
  <si>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</si>
  <si>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</si>
  <si>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</si>
  <si>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</si>
  <si>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</si>
  <si>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</si>
  <si>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</si>
  <si>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</si>
  <si>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</si>
  <si>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</si>
  <si>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</si>
  <si>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</si>
  <si>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</si>
  <si>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</si>
  <si>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</si>
  <si>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</si>
  <si>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</si>
  <si>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</si>
  <si>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</si>
  <si>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</si>
  <si>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</si>
  <si>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</si>
  <si>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</si>
  <si>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</si>
  <si>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</si>
  <si>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</si>
  <si>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</si>
  <si>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</si>
  <si>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</si>
  <si>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</si>
  <si>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</si>
  <si>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</si>
  <si>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</si>
  <si>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</si>
  <si>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</si>
  <si>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</si>
  <si>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</si>
  <si>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</si>
  <si>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</si>
  <si>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</si>
  <si>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</si>
  <si>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</si>
  <si>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</si>
  <si>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</si>
  <si>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</si>
  <si>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</si>
  <si>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</si>
  <si>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</si>
  <si>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</si>
  <si>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</si>
  <si>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</si>
  <si>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</si>
  <si>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</si>
  <si>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</si>
  <si>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</si>
  <si>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</si>
  <si>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</si>
  <si>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</si>
  <si>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</si>
  <si>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</si>
  <si>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</si>
  <si>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</si>
  <si>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</si>
  <si>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</si>
  <si>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</si>
  <si>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</si>
  <si>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</si>
  <si>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</si>
  <si>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</si>
  <si>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</si>
  <si>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</si>
  <si>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</si>
  <si>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</si>
  <si>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</si>
  <si>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</si>
  <si>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</si>
  <si>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</si>
  <si>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</si>
  <si>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</si>
  <si>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</si>
  <si>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</si>
  <si>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</si>
  <si>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</si>
  <si>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</si>
  <si>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</si>
  <si>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</si>
  <si>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</si>
  <si>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</si>
  <si>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</si>
  <si>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</si>
  <si>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</si>
  <si>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</si>
  <si>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</si>
  <si>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</si>
  <si>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</si>
  <si>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</si>
  <si>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</si>
  <si>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</si>
  <si>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</si>
  <si>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</si>
  <si>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</si>
  <si>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</si>
  <si>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</si>
  <si>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</si>
  <si>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</si>
  <si>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</si>
  <si>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</si>
  <si>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</si>
  <si>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</si>
  <si>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</si>
  <si>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</si>
  <si>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</si>
  <si>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</si>
  <si>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</si>
  <si>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</si>
  <si>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</si>
  <si>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</si>
  <si>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</si>
  <si>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</si>
  <si>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</si>
  <si>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</si>
  <si>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</si>
  <si>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</si>
  <si>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</si>
  <si>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</si>
  <si>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</si>
  <si>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</si>
  <si>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</si>
  <si>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</si>
  <si>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</si>
  <si>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</si>
  <si>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</si>
  <si>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</si>
  <si>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</si>
  <si>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</si>
  <si>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</si>
  <si>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</si>
  <si>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</si>
  <si>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</si>
  <si>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</si>
  <si>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</si>
  <si>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</si>
  <si>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</si>
  <si>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</si>
  <si>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</si>
  <si>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</si>
  <si>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</si>
  <si>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</si>
  <si>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</si>
  <si>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</si>
  <si>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</si>
  <si>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</si>
  <si>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</si>
  <si>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</si>
  <si>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</si>
  <si>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</si>
  <si>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</si>
  <si>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</si>
  <si>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</si>
  <si>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</si>
  <si>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</si>
  <si>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</si>
  <si>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</si>
  <si>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</si>
  <si>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</si>
  <si>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</si>
  <si>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</si>
  <si>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</si>
  <si>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</si>
  <si>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</si>
  <si>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</si>
  <si>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</si>
  <si>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</si>
  <si>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</si>
  <si>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</si>
  <si>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</si>
  <si>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</si>
  <si>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</si>
  <si>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</si>
  <si>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</si>
  <si>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</si>
  <si>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</si>
  <si>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</si>
  <si>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</si>
  <si>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</si>
  <si>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</si>
  <si>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</si>
  <si>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</si>
  <si>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</si>
  <si>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</si>
  <si>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</si>
  <si>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</si>
  <si>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</si>
  <si>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</si>
  <si>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</si>
  <si>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</si>
  <si>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</si>
  <si>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</si>
  <si>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</si>
  <si>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</si>
  <si>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</si>
  <si>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</si>
  <si>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</si>
  <si>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</si>
  <si>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</si>
  <si>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</si>
  <si>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</si>
  <si>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</si>
  <si>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</si>
  <si>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</si>
  <si>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</si>
  <si>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</si>
  <si>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</si>
  <si>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</si>
  <si>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</si>
  <si>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</si>
  <si>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</si>
  <si>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</si>
  <si>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</si>
  <si>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</si>
  <si>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</si>
  <si>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</si>
  <si>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</si>
  <si>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</si>
  <si>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</si>
  <si>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</si>
  <si>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</si>
  <si>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</si>
  <si>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</si>
  <si>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</si>
  <si>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</si>
  <si>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</si>
  <si>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</si>
  <si>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</si>
  <si>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</si>
  <si>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</si>
  <si>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</si>
  <si>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</si>
  <si>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</si>
  <si>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</si>
  <si>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</si>
  <si>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</si>
  <si>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</si>
  <si>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</si>
  <si>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</si>
  <si>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</si>
  <si>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</si>
  <si>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</si>
  <si>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</si>
  <si>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</si>
  <si>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</si>
  <si>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</si>
  <si>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</si>
  <si>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</si>
  <si>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</si>
  <si>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</si>
  <si>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</si>
  <si>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</si>
  <si>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</si>
  <si>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</si>
  <si>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</si>
  <si>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</si>
  <si>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</si>
  <si>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</si>
  <si>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</si>
  <si>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</si>
  <si>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</si>
  <si>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</si>
  <si>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</si>
  <si>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</si>
  <si>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</si>
  <si>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</si>
  <si>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</si>
  <si>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</si>
  <si>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</si>
  <si>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</si>
  <si>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</si>
  <si>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</si>
  <si>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</si>
  <si>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</si>
  <si>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</si>
  <si>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</si>
  <si>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</si>
  <si>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</si>
  <si>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</si>
  <si>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</si>
  <si>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</si>
  <si>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</si>
  <si>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</si>
  <si>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</si>
  <si>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</si>
  <si>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</si>
  <si>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</si>
  <si>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</si>
  <si>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</si>
  <si>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</si>
  <si>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</si>
  <si>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</si>
  <si>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</si>
  <si>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</si>
  <si>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</si>
  <si>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</si>
  <si>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</si>
  <si>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</si>
  <si>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</si>
  <si>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</si>
  <si>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</si>
  <si>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</si>
  <si>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</si>
  <si>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</si>
  <si>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</si>
  <si>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</si>
  <si>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</si>
  <si>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</si>
  <si>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</si>
  <si>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</si>
  <si>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</si>
  <si>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</si>
  <si>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</si>
  <si>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</si>
  <si>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</si>
  <si>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</si>
  <si>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</si>
  <si>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</si>
  <si>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</si>
  <si>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</si>
  <si>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</si>
  <si>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</si>
  <si>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</si>
  <si>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</si>
  <si>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</si>
  <si>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</si>
  <si>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</si>
  <si>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</si>
  <si>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</si>
  <si>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</si>
  <si>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</si>
  <si>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</si>
  <si>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</si>
  <si>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</si>
  <si>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</si>
  <si>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</si>
  <si>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</si>
  <si>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</si>
  <si>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</si>
  <si>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</si>
  <si>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</si>
  <si>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</si>
  <si>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</si>
  <si>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</si>
  <si>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</si>
  <si>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</si>
  <si>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</si>
  <si>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</si>
  <si>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</si>
  <si>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</si>
  <si>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</si>
  <si>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</si>
  <si>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</si>
  <si>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</si>
  <si>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</si>
  <si>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</si>
  <si>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</si>
  <si>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</si>
  <si>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</si>
  <si>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</si>
  <si>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</si>
  <si>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</si>
  <si>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</si>
  <si>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</si>
  <si>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</si>
  <si>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</si>
  <si>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</si>
  <si>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</si>
  <si>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</si>
  <si>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</si>
  <si>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</si>
  <si>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</si>
  <si>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</si>
  <si>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</si>
  <si>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</si>
  <si>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</si>
  <si>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</si>
  <si>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</si>
  <si>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</si>
  <si>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</si>
  <si>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</si>
  <si>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</si>
  <si>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</si>
  <si>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</si>
  <si>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</si>
  <si>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</si>
  <si>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</si>
  <si>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</si>
  <si>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</si>
  <si>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</si>
  <si>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</si>
  <si>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</si>
  <si>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</si>
  <si>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</si>
  <si>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</si>
  <si>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</si>
  <si>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</si>
  <si>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</si>
  <si>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</si>
  <si>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</si>
  <si>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</si>
  <si>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</si>
  <si>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</si>
  <si>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</si>
  <si>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</si>
  <si>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</si>
  <si>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</si>
  <si>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</si>
  <si>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</si>
  <si>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</si>
  <si>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</si>
  <si>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</si>
  <si>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</si>
  <si>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</si>
  <si>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</si>
  <si>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</si>
  <si>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</si>
  <si>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</si>
  <si>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</si>
  <si>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</si>
  <si>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</si>
  <si>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</si>
  <si>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</si>
  <si>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</si>
  <si>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</si>
  <si>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</si>
  <si>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</si>
  <si>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</si>
  <si>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</si>
  <si>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</si>
  <si>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</si>
  <si>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</si>
  <si>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</si>
  <si>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</si>
  <si>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</si>
  <si>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</si>
  <si>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</si>
  <si>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</si>
  <si>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</si>
  <si>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</si>
  <si>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</si>
  <si>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</si>
  <si>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</si>
  <si>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</si>
  <si>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</si>
  <si>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</si>
  <si>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</si>
  <si>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</si>
  <si>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</si>
  <si>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</si>
  <si>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</si>
  <si>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</si>
  <si>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</si>
  <si>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</si>
  <si>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</si>
  <si>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</si>
  <si>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</si>
  <si>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</si>
  <si>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</si>
  <si>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</si>
  <si>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</si>
  <si>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</si>
  <si>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</si>
  <si>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</si>
  <si>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</si>
  <si>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</si>
  <si>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</si>
  <si>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</si>
  <si>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</si>
  <si>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</si>
  <si>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</si>
  <si>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</si>
  <si>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</si>
  <si>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</si>
  <si>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</si>
  <si>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</si>
  <si>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</si>
  <si>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</si>
  <si>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</si>
  <si>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</si>
  <si>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</si>
  <si>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</si>
  <si>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</si>
  <si>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</si>
  <si>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</si>
  <si>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</si>
  <si>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</si>
  <si>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</si>
  <si>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</si>
  <si>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</si>
  <si>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</si>
  <si>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</si>
  <si>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</si>
  <si>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</si>
  <si>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</si>
  <si>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</si>
  <si>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</si>
  <si>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</si>
  <si>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</si>
  <si>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</si>
  <si>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</si>
  <si>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</si>
  <si>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</si>
  <si>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</si>
  <si>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</si>
  <si>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</si>
  <si>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</si>
  <si>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</si>
  <si>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</si>
  <si>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</si>
  <si>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</si>
  <si>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</si>
  <si>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</si>
  <si>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</si>
  <si>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</si>
  <si>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</si>
  <si>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</si>
  <si>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</si>
  <si>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</si>
  <si>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</si>
  <si>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</si>
  <si>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</si>
  <si>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</si>
  <si>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</si>
  <si>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</si>
  <si>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</si>
  <si>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</si>
  <si>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</si>
  <si>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</si>
  <si>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</si>
  <si>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</si>
  <si>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</si>
  <si>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</si>
  <si>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</si>
  <si>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</si>
  <si>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</si>
  <si>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</si>
  <si>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</si>
  <si>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</si>
  <si>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</si>
  <si>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</si>
  <si>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</si>
  <si>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</si>
  <si>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</si>
  <si>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</si>
  <si>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</si>
  <si>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</si>
  <si>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</si>
  <si>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</si>
  <si>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</si>
  <si>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</si>
  <si>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</si>
  <si>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</si>
  <si>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</si>
  <si>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</si>
  <si>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</si>
  <si>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</si>
  <si>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</si>
  <si>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</si>
  <si>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</si>
  <si>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</si>
  <si>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</si>
  <si>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</si>
  <si>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</si>
  <si>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</si>
  <si>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</si>
  <si>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</si>
  <si>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</si>
  <si>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</si>
  <si>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</si>
  <si>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</si>
  <si>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</si>
  <si>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</si>
  <si>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</si>
  <si>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</si>
  <si>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</si>
  <si>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</si>
  <si>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</si>
  <si>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</si>
  <si>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</si>
  <si>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</si>
  <si>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</si>
  <si>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</si>
  <si>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</si>
  <si>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</si>
  <si>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</si>
  <si>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</si>
  <si>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</si>
  <si>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</si>
  <si>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</si>
  <si>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</si>
  <si>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</si>
  <si>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</si>
  <si>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</si>
  <si>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</si>
  <si>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</si>
  <si>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</si>
  <si>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</si>
  <si>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</si>
  <si>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</si>
  <si>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</si>
  <si>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</si>
  <si>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</si>
  <si>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</si>
  <si>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</si>
  <si>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</si>
  <si>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</si>
  <si>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</si>
  <si>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</si>
  <si>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</si>
  <si>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</si>
  <si>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</si>
  <si>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</si>
  <si>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</si>
  <si>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</si>
  <si>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</si>
  <si>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</si>
  <si>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</si>
  <si>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</si>
  <si>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</si>
  <si>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</si>
  <si>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</si>
  <si>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</si>
  <si>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</si>
  <si>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</si>
  <si>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</si>
  <si>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</si>
  <si>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</si>
  <si>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</si>
  <si>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</si>
  <si>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</si>
  <si>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</si>
  <si>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</si>
  <si>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</si>
  <si>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</si>
  <si>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</si>
  <si>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</si>
  <si>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</si>
  <si>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</si>
  <si>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</si>
  <si>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</si>
  <si>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</si>
  <si>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</si>
  <si>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</si>
  <si>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</si>
  <si>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</si>
  <si>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</si>
  <si>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</si>
  <si>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</si>
  <si>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</si>
  <si>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</si>
  <si>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</si>
  <si>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</si>
  <si>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</si>
  <si>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</si>
  <si>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</si>
  <si>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</si>
  <si>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</si>
  <si>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</si>
  <si>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</si>
  <si>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</si>
  <si>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</si>
  <si>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</si>
  <si>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</si>
  <si>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</si>
  <si>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</si>
  <si>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</si>
  <si>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</si>
  <si>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</si>
  <si>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</si>
  <si>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</si>
  <si>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</si>
  <si>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</si>
  <si>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</si>
  <si>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</si>
  <si>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</si>
  <si>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</si>
  <si>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</si>
  <si>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</si>
  <si>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</si>
  <si>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</si>
  <si>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</si>
  <si>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</si>
  <si>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</si>
  <si>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</si>
  <si>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</si>
  <si>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</si>
  <si>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</si>
  <si>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</si>
  <si>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</si>
  <si>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</si>
  <si>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</si>
  <si>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</si>
  <si>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</si>
  <si>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</si>
  <si>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</si>
  <si>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</si>
  <si>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</si>
  <si>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</si>
  <si>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</si>
  <si>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</si>
  <si>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</si>
  <si>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</si>
  <si>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</si>
  <si>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</si>
  <si>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</si>
  <si>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</si>
  <si>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</si>
  <si>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</si>
  <si>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</si>
  <si>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</si>
  <si>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</si>
  <si>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</si>
  <si>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</si>
  <si>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</si>
  <si>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</si>
  <si>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</si>
  <si>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</si>
  <si>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</si>
  <si>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</si>
  <si>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</si>
  <si>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</si>
  <si>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</si>
  <si>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</si>
  <si>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</si>
  <si>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</si>
  <si>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</si>
  <si>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</si>
  <si>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</si>
  <si>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</si>
  <si>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</si>
  <si>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</si>
  <si>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</si>
  <si>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</si>
  <si>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</si>
  <si>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</si>
  <si>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</si>
  <si>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</si>
  <si>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</si>
  <si>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</si>
  <si>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</si>
  <si>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</si>
  <si>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</si>
  <si>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</si>
  <si>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</si>
  <si>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</si>
  <si>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</si>
  <si>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</si>
  <si>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</si>
  <si>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</si>
  <si>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</si>
  <si>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</si>
  <si>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</si>
  <si>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</si>
  <si>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</si>
  <si>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</si>
  <si>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</si>
  <si>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</si>
  <si>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</si>
  <si>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</si>
  <si>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</si>
  <si>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</si>
  <si>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</si>
  <si>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</si>
  <si>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</si>
  <si>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</si>
  <si>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</si>
  <si>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</si>
  <si>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</si>
  <si>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</si>
  <si>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</si>
  <si>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</si>
  <si>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</si>
  <si>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</si>
  <si>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</si>
  <si>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</si>
  <si>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</si>
  <si>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</si>
  <si>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</si>
  <si>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</si>
  <si>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</si>
  <si>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</si>
  <si>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</si>
  <si>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</si>
  <si>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</si>
  <si>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</si>
  <si>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</si>
  <si>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</si>
  <si>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</si>
  <si>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</si>
  <si>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</si>
  <si>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</si>
  <si>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</si>
  <si>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</si>
  <si>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</si>
  <si>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</si>
  <si>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</si>
  <si>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</si>
  <si>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</si>
  <si>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</si>
  <si>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</si>
  <si>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</si>
  <si>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</si>
  <si>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</si>
  <si>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</si>
  <si>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</si>
  <si>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</si>
  <si>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</si>
  <si>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</si>
  <si>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</si>
  <si>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</si>
  <si>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</si>
  <si>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</si>
  <si>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</si>
  <si>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</si>
  <si>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</si>
  <si>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</si>
  <si>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</si>
  <si>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</si>
  <si>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</si>
  <si>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</si>
  <si>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</si>
  <si>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</si>
  <si>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</si>
  <si>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</si>
  <si>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</si>
  <si>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</si>
  <si>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</si>
  <si>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</si>
  <si>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</si>
  <si>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</si>
  <si>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</si>
  <si>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</si>
  <si>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</si>
  <si>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</si>
  <si>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</si>
  <si>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</si>
  <si>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</si>
  <si>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</si>
  <si>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</si>
  <si>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</si>
  <si>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</si>
  <si>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</si>
  <si>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</si>
  <si>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</si>
  <si>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</si>
  <si>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</si>
  <si>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</si>
  <si>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</si>
  <si>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</si>
  <si>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</si>
  <si>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</si>
  <si>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</si>
  <si>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</si>
  <si>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</si>
  <si>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</si>
  <si>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</si>
  <si>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</si>
  <si>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</si>
  <si>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</si>
  <si>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</si>
  <si>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</si>
  <si>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</si>
  <si>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</si>
  <si>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</si>
  <si>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</si>
  <si>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</si>
  <si>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</si>
  <si>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</si>
  <si>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</si>
  <si>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</si>
  <si>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</si>
  <si>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</si>
  <si>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</si>
  <si>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</si>
  <si>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</si>
  <si>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</si>
  <si>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</si>
  <si>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</si>
  <si>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</si>
  <si>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</si>
  <si>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</si>
  <si>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</si>
  <si>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</si>
  <si>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</si>
  <si>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</si>
  <si>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</si>
  <si>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</si>
  <si>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</si>
  <si>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</si>
  <si>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</si>
  <si>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</si>
  <si>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</si>
  <si>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</si>
  <si>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</si>
  <si>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</si>
  <si>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</si>
  <si>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</si>
  <si>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</si>
  <si>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</si>
  <si>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</si>
  <si>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</si>
  <si>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</si>
  <si>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</si>
  <si>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</si>
  <si>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</si>
  <si>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</si>
  <si>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</si>
  <si>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</si>
  <si>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</si>
  <si>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</si>
  <si>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</si>
  <si>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</si>
  <si>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</si>
  <si>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</si>
  <si>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</si>
  <si>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</si>
  <si>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</si>
  <si>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</si>
  <si>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</si>
  <si>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</si>
  <si>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</si>
  <si>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</si>
  <si>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</si>
  <si>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</si>
  <si>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</si>
  <si>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</si>
  <si>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</si>
  <si>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</si>
  <si>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</si>
  <si>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</si>
  <si>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</si>
  <si>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</si>
  <si>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</si>
  <si>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</si>
  <si>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</si>
  <si>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</si>
  <si>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</si>
  <si>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</si>
  <si>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</si>
  <si>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</si>
  <si>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</si>
  <si>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</si>
  <si>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</si>
  <si>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</si>
  <si>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</si>
  <si>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</si>
  <si>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</si>
  <si>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</si>
  <si>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</si>
  <si>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</si>
  <si>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</si>
  <si>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</si>
  <si>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</si>
  <si>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</si>
  <si>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</si>
  <si>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</si>
  <si>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</si>
  <si>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</si>
  <si>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</si>
  <si>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</si>
  <si>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</si>
  <si>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</si>
  <si>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</si>
  <si>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</si>
  <si>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</si>
  <si>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</si>
  <si>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</si>
  <si>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</si>
  <si>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</si>
  <si>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</si>
  <si>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</si>
  <si>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</si>
  <si>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</si>
  <si>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</si>
  <si>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</si>
  <si>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</si>
  <si>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</si>
  <si>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</si>
  <si>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</si>
  <si>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</si>
  <si>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</si>
  <si>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</si>
  <si>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</si>
  <si>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</si>
  <si>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</si>
  <si>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</si>
  <si>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</si>
  <si>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</si>
  <si>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</si>
  <si>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</si>
  <si>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</si>
  <si>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</si>
  <si>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</si>
  <si>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</si>
  <si>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</si>
  <si>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</si>
  <si>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</si>
  <si>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</si>
  <si>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</si>
  <si>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</si>
  <si>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</si>
  <si>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</si>
  <si>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</si>
  <si>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</si>
  <si>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</si>
  <si>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</si>
  <si>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</si>
  <si>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</si>
  <si>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</si>
  <si>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</si>
  <si>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</si>
  <si>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</si>
  <si>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</si>
  <si>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</si>
  <si>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</si>
  <si>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</si>
  <si>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</si>
  <si>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</si>
  <si>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</si>
  <si>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</si>
  <si>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</si>
  <si>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</si>
  <si>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</si>
  <si>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</si>
  <si>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</si>
  <si>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</si>
  <si>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</si>
  <si>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</si>
  <si>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</si>
  <si>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</si>
  <si>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</si>
  <si>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</si>
  <si>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</si>
  <si>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</si>
  <si>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</si>
  <si>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</si>
  <si>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</si>
  <si>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</si>
  <si>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</si>
  <si>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</si>
  <si>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</si>
  <si>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</si>
  <si>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</si>
  <si>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</si>
  <si>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</si>
  <si>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</si>
  <si>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</si>
  <si>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</si>
  <si>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</si>
  <si>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</si>
  <si>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</si>
  <si>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</si>
  <si>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</si>
  <si>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</si>
  <si>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</si>
  <si>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</si>
  <si>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</si>
  <si>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</si>
  <si>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</si>
  <si>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</si>
  <si>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</si>
  <si>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</si>
  <si>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</si>
  <si>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</si>
  <si>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</si>
  <si>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</si>
  <si>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</si>
  <si>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</si>
  <si>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</si>
  <si>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</si>
  <si>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</si>
  <si>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</si>
  <si>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</si>
  <si>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</si>
  <si>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</si>
  <si>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</si>
  <si>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</si>
  <si>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</si>
  <si>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</si>
  <si>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</si>
  <si>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</si>
  <si>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</si>
  <si>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</si>
  <si>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</si>
  <si>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</si>
  <si>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</si>
  <si>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</si>
  <si>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</si>
  <si>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</si>
  <si>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</si>
  <si>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</si>
  <si>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</si>
  <si>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</si>
  <si>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</si>
  <si>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</si>
  <si>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</si>
  <si>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</si>
  <si>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</si>
  <si>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</si>
  <si>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</si>
  <si>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</si>
  <si>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</si>
  <si>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</si>
  <si>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</si>
  <si>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</si>
  <si>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</si>
  <si>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</si>
  <si>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</si>
  <si>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</si>
  <si>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</si>
  <si>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</si>
  <si>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</si>
  <si>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</si>
  <si>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</si>
  <si>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</si>
  <si>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</si>
  <si>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</si>
  <si>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</si>
  <si>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</si>
  <si>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</si>
  <si>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</si>
  <si>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</si>
  <si>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</si>
  <si>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</si>
  <si>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</si>
  <si>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</si>
  <si>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</si>
  <si>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</si>
  <si>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</si>
  <si>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</si>
  <si>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</si>
  <si>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</si>
  <si>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</si>
  <si>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</si>
  <si>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</si>
  <si>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</si>
  <si>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</si>
  <si>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</si>
  <si>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</si>
  <si>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</si>
  <si>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</si>
  <si>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</si>
  <si>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</si>
  <si>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</si>
  <si>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</si>
  <si>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</si>
  <si>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</si>
  <si>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</si>
  <si>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</si>
  <si>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</si>
  <si>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</si>
  <si>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</si>
  <si>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</si>
  <si>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</si>
  <si>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</si>
  <si>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</si>
  <si>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</si>
  <si>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</si>
  <si>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</si>
  <si>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</si>
  <si>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</si>
  <si>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</si>
  <si>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</si>
  <si>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</si>
  <si>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</si>
  <si>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</si>
  <si>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</si>
  <si>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</si>
  <si>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</si>
  <si>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</si>
  <si>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</si>
  <si>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</si>
  <si>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</si>
  <si>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</si>
  <si>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</si>
  <si>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</si>
  <si>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</si>
  <si>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</si>
  <si>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</si>
  <si>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</si>
  <si>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</si>
  <si>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</si>
  <si>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</si>
  <si>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</si>
  <si>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</si>
  <si>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</si>
  <si>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</si>
  <si>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</si>
  <si>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</si>
  <si>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</si>
  <si>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</si>
  <si>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</si>
  <si>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</si>
  <si>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</si>
  <si>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</si>
  <si>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</si>
  <si>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</si>
  <si>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</si>
  <si>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</si>
  <si>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</si>
  <si>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</si>
  <si>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</si>
  <si>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</si>
  <si>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</si>
  <si>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</si>
  <si>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</si>
  <si>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</si>
  <si>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</si>
  <si>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</si>
  <si>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</si>
  <si>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</si>
  <si>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</si>
  <si>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</si>
  <si>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</si>
  <si>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</si>
  <si>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</si>
  <si>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</si>
  <si>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</si>
  <si>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</si>
  <si>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</si>
  <si>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</si>
  <si>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</si>
  <si>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</si>
  <si>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</si>
  <si>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</si>
  <si>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</si>
  <si>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</si>
  <si>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</si>
  <si>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</si>
  <si>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</si>
  <si>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</si>
  <si>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</si>
  <si>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</si>
  <si>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</si>
  <si>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</si>
  <si>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</si>
  <si>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</si>
  <si>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</si>
  <si>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</si>
  <si>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</si>
  <si>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</si>
  <si>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</si>
  <si>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</si>
  <si>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</si>
  <si>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</si>
  <si>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</si>
  <si>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</si>
  <si>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</si>
  <si>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</si>
  <si>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</si>
  <si>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</si>
  <si>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</si>
  <si>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</si>
  <si>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</si>
  <si>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</si>
  <si>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</si>
  <si>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</si>
  <si>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</si>
  <si>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</si>
  <si>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</si>
  <si>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</si>
  <si>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</si>
  <si>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</si>
  <si>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</si>
  <si>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</si>
  <si>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</si>
  <si>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</si>
  <si>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</si>
  <si>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</si>
  <si>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</si>
  <si>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</si>
  <si>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</si>
  <si>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</si>
  <si>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</si>
  <si>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</si>
  <si>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</si>
  <si>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</si>
  <si>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</si>
  <si>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</si>
  <si>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</si>
  <si>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</si>
  <si>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</si>
  <si>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</si>
  <si>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</si>
  <si>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</si>
  <si>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</si>
  <si>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</si>
  <si>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</si>
  <si>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</si>
  <si>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</si>
  <si>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</si>
  <si>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</si>
  <si>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</si>
  <si>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</si>
  <si>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</si>
  <si>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</si>
  <si>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</si>
  <si>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</si>
  <si>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</si>
  <si>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</si>
  <si>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</si>
  <si>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</si>
  <si>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</si>
  <si>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</si>
  <si>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</si>
  <si>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</si>
  <si>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</si>
  <si>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</si>
  <si>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</si>
  <si>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</si>
  <si>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</si>
  <si>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</si>
  <si>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</si>
  <si>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</si>
  <si>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</si>
  <si>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</si>
  <si>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</si>
  <si>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</si>
  <si>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</si>
  <si>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</si>
  <si>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</si>
  <si>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</si>
  <si>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</si>
  <si>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</si>
  <si>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</si>
  <si>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</si>
  <si>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</si>
  <si>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</si>
  <si>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</si>
  <si>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</si>
  <si>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</si>
  <si>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</si>
  <si>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</si>
  <si>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</si>
  <si>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</si>
  <si>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</si>
  <si>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</si>
  <si>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</si>
  <si>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</si>
  <si>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</si>
  <si>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</si>
  <si>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</si>
  <si>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</si>
  <si>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</si>
  <si>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</si>
  <si>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</si>
  <si>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</si>
  <si>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</si>
  <si>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</si>
  <si>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</si>
  <si>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</si>
  <si>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</si>
  <si>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</si>
  <si>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</si>
  <si>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</si>
  <si>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</si>
  <si>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</si>
  <si>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</si>
  <si>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</si>
  <si>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</si>
  <si>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</si>
  <si>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</si>
  <si>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</si>
  <si>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</si>
  <si>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</si>
  <si>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</si>
  <si>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</si>
  <si>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</si>
  <si>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</si>
  <si>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</si>
  <si>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</si>
  <si>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</si>
  <si>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</si>
  <si>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</si>
  <si>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</si>
  <si>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</si>
  <si>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</si>
  <si>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</si>
  <si>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</si>
  <si>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</si>
  <si>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</si>
  <si>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</si>
  <si>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</si>
  <si>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</si>
  <si>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</si>
  <si>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</si>
  <si>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</si>
  <si>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</si>
  <si>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</si>
  <si>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</si>
  <si>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</si>
  <si>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</si>
  <si>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</si>
  <si>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</si>
  <si>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</si>
  <si>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</si>
  <si>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</si>
  <si>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</si>
  <si>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</si>
  <si>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</si>
  <si>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</si>
  <si>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</si>
  <si>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</si>
  <si>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</si>
  <si>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</si>
  <si>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</si>
  <si>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</si>
  <si>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</si>
  <si>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</si>
  <si>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</si>
  <si>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</si>
  <si>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</si>
  <si>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</si>
  <si>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</si>
  <si>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</si>
  <si>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</si>
  <si>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</si>
  <si>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</si>
  <si>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</si>
  <si>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</si>
  <si>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</si>
  <si>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</si>
  <si>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</si>
  <si>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</si>
  <si>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</si>
  <si>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</si>
  <si>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</si>
  <si>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</si>
  <si>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</si>
  <si>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</si>
  <si>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</si>
  <si>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</si>
  <si>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</si>
  <si>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</si>
  <si>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</si>
  <si>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</si>
  <si>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</si>
  <si>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</si>
  <si>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</si>
  <si>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</si>
  <si>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</si>
  <si>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</si>
  <si>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</si>
  <si>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</si>
  <si>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</si>
  <si>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</si>
  <si>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</si>
  <si>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</si>
  <si>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</si>
  <si>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</si>
  <si>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</si>
  <si>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</si>
  <si>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</si>
  <si>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</si>
  <si>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</si>
  <si>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</si>
  <si>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</si>
  <si>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</si>
  <si>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</si>
  <si>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</si>
  <si>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</si>
  <si>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</si>
  <si>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</si>
  <si>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</si>
  <si>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</si>
  <si>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</si>
  <si>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</si>
  <si>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</si>
  <si>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</si>
  <si>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</si>
  <si>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</si>
  <si>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</si>
  <si>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</si>
  <si>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</si>
  <si>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</si>
  <si>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</si>
  <si>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</si>
  <si>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</si>
  <si>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</si>
  <si>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</si>
  <si>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</si>
  <si>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</si>
  <si>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</si>
  <si>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</si>
  <si>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</si>
  <si>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</si>
  <si>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</si>
  <si>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</si>
  <si>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</si>
  <si>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</si>
  <si>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</si>
  <si>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</si>
  <si>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</si>
  <si>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</si>
  <si>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</si>
  <si>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</si>
  <si>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</si>
  <si>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</si>
  <si>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</si>
  <si>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</si>
  <si>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</si>
  <si>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</si>
  <si>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</si>
  <si>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</si>
  <si>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</si>
  <si>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</si>
  <si>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</si>
  <si>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</si>
  <si>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</si>
  <si>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</si>
  <si>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</si>
  <si>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</si>
  <si>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</si>
  <si>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</si>
  <si>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</si>
  <si>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</si>
  <si>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</si>
  <si>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</si>
  <si>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</si>
  <si>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</si>
  <si>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</si>
  <si>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</si>
  <si>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</si>
  <si>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</si>
  <si>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</si>
  <si>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</si>
  <si>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</si>
  <si>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</si>
  <si>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</si>
  <si>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</si>
  <si>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</si>
  <si>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</si>
  <si>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</si>
  <si>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</si>
  <si>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</si>
  <si>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</si>
  <si>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</si>
  <si>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</si>
  <si>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</si>
  <si>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</si>
  <si>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</si>
  <si>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</si>
  <si>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</si>
  <si>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</si>
  <si>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</si>
  <si>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</si>
  <si>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</si>
  <si>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</si>
  <si>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</si>
  <si>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</si>
  <si>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</si>
  <si>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</si>
  <si>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</si>
  <si>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</si>
  <si>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</si>
  <si>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</si>
  <si>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</si>
  <si>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</si>
  <si>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</si>
  <si>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</si>
  <si>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</si>
  <si>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</si>
  <si>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</si>
  <si>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</si>
  <si>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</si>
  <si>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</si>
  <si>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</si>
  <si>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</si>
  <si>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</si>
  <si>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</si>
  <si>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</si>
  <si>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</si>
  <si>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</si>
  <si>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</si>
  <si>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</si>
  <si>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</si>
  <si>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</si>
  <si>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</si>
  <si>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</si>
  <si>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</si>
  <si>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</si>
  <si>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</si>
  <si>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</si>
  <si>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</si>
  <si>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</si>
  <si>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</si>
  <si>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</si>
  <si>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</si>
  <si>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</si>
  <si>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</si>
  <si>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</si>
  <si>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</si>
  <si>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</si>
  <si>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</si>
  <si>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</si>
  <si>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</si>
  <si>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</si>
  <si>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</si>
  <si>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</si>
  <si>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</si>
  <si>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</si>
  <si>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</si>
  <si>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</si>
  <si>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</si>
  <si>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</si>
  <si>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</si>
  <si>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</si>
  <si>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</si>
  <si>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</si>
  <si>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</si>
  <si>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</si>
  <si>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</si>
  <si>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</si>
  <si>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</si>
  <si>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</si>
  <si>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</si>
  <si>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</si>
  <si>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</si>
  <si>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</si>
  <si>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</si>
  <si>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</si>
  <si>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</si>
  <si>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</si>
  <si>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</si>
  <si>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</si>
  <si>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</si>
  <si>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</si>
  <si>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</si>
  <si>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</si>
  <si>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</si>
  <si>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</si>
  <si>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</si>
  <si>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</si>
  <si>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</si>
  <si>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</si>
  <si>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</si>
  <si>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</si>
  <si>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</si>
  <si>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</si>
  <si>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</si>
  <si>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</si>
  <si>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</si>
  <si>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</si>
  <si>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</si>
  <si>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</si>
  <si>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</si>
  <si>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</si>
  <si>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</si>
  <si>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</si>
  <si>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</si>
  <si>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</si>
  <si>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</si>
  <si>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</si>
  <si>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</si>
  <si>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</si>
  <si>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</si>
  <si>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</si>
  <si>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</si>
  <si>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</si>
  <si>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</si>
  <si>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</si>
  <si>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</si>
  <si>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</si>
  <si>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</si>
  <si>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</si>
  <si>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</si>
  <si>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</si>
  <si>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</si>
  <si>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</si>
  <si>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</si>
  <si>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</si>
  <si>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</si>
  <si>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</si>
  <si>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</si>
  <si>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</si>
  <si>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</si>
  <si>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</si>
  <si>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</si>
  <si>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</si>
  <si>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</si>
  <si>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</si>
  <si>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</si>
  <si>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</si>
  <si>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</si>
  <si>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</si>
  <si>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</si>
  <si>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</si>
  <si>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</si>
  <si>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</si>
  <si>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</si>
  <si>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</si>
  <si>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</si>
  <si>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</si>
  <si>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</si>
  <si>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</si>
  <si>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</si>
  <si>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</si>
  <si>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</si>
  <si>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</si>
  <si>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</si>
  <si>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</si>
  <si>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</si>
  <si>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</si>
  <si>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</si>
  <si>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</si>
  <si>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</si>
  <si>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</si>
  <si>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</si>
  <si>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</si>
  <si>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</si>
  <si>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</si>
  <si>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</si>
  <si>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</si>
  <si>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</si>
  <si>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</si>
  <si>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</si>
  <si>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</si>
  <si>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</si>
  <si>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</si>
  <si>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</si>
  <si>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</si>
  <si>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</si>
  <si>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</si>
  <si>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</si>
  <si>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</si>
  <si>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</si>
  <si>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</si>
  <si>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</si>
  <si>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</si>
  <si>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</si>
  <si>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</si>
  <si>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</si>
  <si>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</si>
  <si>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</si>
  <si>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</si>
  <si>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</si>
  <si>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</si>
  <si>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</si>
  <si>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</si>
  <si>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</si>
  <si>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</si>
  <si>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</si>
  <si>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</si>
  <si>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</si>
  <si>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</si>
  <si>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</si>
  <si>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</si>
  <si>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</si>
  <si>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</si>
  <si>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</si>
  <si>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</si>
  <si>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</si>
  <si>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</si>
  <si>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</si>
  <si>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</si>
  <si>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</si>
  <si>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</si>
  <si>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</si>
  <si>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</si>
  <si>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</si>
  <si>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</si>
  <si>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</si>
  <si>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</si>
  <si>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</si>
  <si>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</si>
  <si>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</si>
  <si>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</si>
  <si>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</si>
  <si>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</si>
  <si>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</si>
  <si>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</si>
  <si>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</si>
  <si>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</si>
  <si>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</si>
  <si>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</si>
  <si>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</si>
  <si>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</si>
  <si>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</si>
  <si>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</si>
  <si>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</si>
  <si>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</si>
  <si>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</si>
  <si>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</si>
  <si>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</si>
  <si>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</si>
  <si>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</si>
  <si>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</si>
  <si>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</si>
  <si>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</si>
  <si>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</si>
  <si>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</si>
  <si>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</si>
  <si>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</si>
  <si>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</si>
  <si>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</si>
  <si>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</si>
  <si>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</si>
  <si>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</si>
  <si>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</si>
  <si>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</si>
  <si>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</si>
  <si>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</si>
  <si>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</si>
  <si>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</si>
  <si>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</si>
  <si>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</si>
  <si>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</si>
  <si>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</si>
  <si>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</si>
  <si>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</si>
  <si>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</si>
  <si>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</si>
  <si>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</si>
  <si>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</si>
  <si>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</si>
  <si>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</si>
  <si>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</si>
  <si>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</si>
  <si>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</si>
  <si>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</si>
  <si>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</si>
  <si>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</si>
  <si>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</si>
  <si>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</si>
  <si>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</si>
  <si>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</si>
  <si>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</si>
  <si>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</si>
  <si>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</si>
  <si>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</si>
  <si>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</si>
  <si>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</si>
  <si>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</si>
  <si>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</si>
  <si>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</si>
  <si>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</si>
  <si>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</si>
  <si>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</si>
  <si>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</si>
  <si>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</si>
  <si>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</si>
  <si>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</si>
  <si>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</si>
  <si>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</si>
  <si>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</si>
  <si>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</si>
  <si>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</si>
  <si>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</si>
  <si>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</si>
  <si>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</si>
  <si>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</si>
  <si>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</si>
  <si>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</si>
  <si>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</si>
  <si>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</si>
  <si>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</si>
  <si>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</si>
  <si>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</si>
  <si>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</si>
  <si>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</si>
  <si>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</si>
  <si>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</si>
  <si>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</si>
  <si>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</si>
  <si>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</si>
  <si>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</si>
  <si>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</si>
  <si>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</si>
  <si>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</si>
  <si>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</si>
  <si>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</si>
  <si>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</si>
  <si>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</si>
  <si>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</si>
  <si>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</si>
  <si>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</si>
  <si>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</si>
  <si>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</si>
  <si>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</si>
  <si>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</si>
  <si>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</si>
  <si>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</si>
  <si>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</si>
  <si>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</si>
  <si>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</si>
  <si>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</si>
  <si>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</si>
  <si>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</si>
  <si>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</si>
  <si>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</si>
  <si>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</si>
  <si>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</si>
  <si>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</si>
  <si>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</si>
  <si>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</si>
  <si>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</si>
  <si>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</si>
  <si>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</si>
  <si>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</si>
  <si>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</si>
  <si>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</si>
  <si>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</si>
  <si>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</si>
  <si>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</si>
  <si>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</si>
  <si>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</si>
  <si>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</si>
  <si>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</si>
  <si>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</si>
  <si>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</si>
  <si>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</si>
  <si>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</si>
  <si>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</si>
  <si>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</si>
  <si>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</si>
  <si>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</si>
  <si>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</si>
  <si>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</si>
  <si>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</si>
  <si>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</si>
  <si>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</si>
  <si>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</si>
  <si>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</si>
  <si>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</si>
  <si>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</si>
  <si>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</si>
  <si>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</si>
  <si>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</si>
  <si>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</si>
  <si>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</si>
  <si>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</si>
  <si>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</si>
  <si>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</si>
  <si>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</si>
  <si>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</si>
  <si>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</si>
  <si>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</si>
  <si>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</si>
  <si>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</si>
  <si>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</si>
  <si>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</si>
  <si>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</si>
  <si>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</si>
  <si>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</si>
  <si>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</si>
  <si>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</si>
  <si>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</si>
  <si>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</si>
  <si>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</si>
  <si>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</si>
  <si>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</si>
  <si>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</si>
  <si>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</si>
  <si>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</si>
  <si>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</si>
  <si>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</si>
  <si>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</si>
  <si>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</si>
  <si>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</si>
  <si>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</si>
  <si>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</si>
  <si>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</si>
  <si>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</si>
  <si>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</si>
  <si>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</si>
  <si>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</si>
  <si>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</si>
  <si>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</si>
  <si>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</si>
  <si>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</si>
  <si>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</si>
  <si>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</si>
  <si>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</si>
  <si>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</si>
  <si>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</si>
  <si>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</si>
  <si>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</si>
  <si>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</si>
  <si>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</si>
  <si>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</si>
  <si>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</si>
  <si>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</si>
  <si>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</si>
  <si>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</si>
  <si>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</si>
  <si>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</si>
  <si>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</si>
  <si>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</si>
  <si>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</si>
  <si>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</si>
  <si>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</si>
  <si>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</si>
  <si>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</si>
  <si>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</si>
  <si>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</si>
  <si>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</si>
  <si>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</si>
  <si>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</si>
  <si>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</si>
  <si>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</si>
  <si>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</si>
  <si>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</si>
  <si>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</si>
  <si>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</si>
  <si>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</si>
  <si>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</si>
  <si>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</si>
  <si>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</si>
  <si>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</si>
  <si>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</si>
  <si>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</si>
  <si>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</si>
  <si>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</si>
  <si>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</si>
  <si>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</si>
  <si>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</si>
  <si>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</si>
  <si>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</si>
  <si>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</si>
  <si>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</si>
  <si>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</si>
  <si>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</si>
  <si>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</si>
  <si>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</si>
  <si>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</si>
  <si>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</si>
  <si>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</si>
  <si>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</si>
  <si>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</si>
  <si>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</si>
  <si>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</si>
  <si>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</si>
  <si>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</si>
  <si>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</si>
  <si>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</si>
  <si>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</si>
  <si>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</si>
  <si>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</si>
  <si>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</si>
  <si>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</si>
  <si>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</si>
  <si>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</si>
  <si>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</si>
  <si>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</si>
  <si>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</si>
  <si>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</si>
  <si>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</si>
  <si>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</si>
  <si>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</si>
  <si>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</si>
  <si>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</si>
  <si>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</si>
  <si>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</si>
  <si>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</si>
  <si>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</si>
  <si>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</si>
  <si>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</si>
  <si>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</si>
  <si>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</si>
  <si>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</si>
  <si>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</si>
  <si>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</si>
  <si>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</si>
  <si>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</si>
  <si>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</si>
  <si>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</si>
  <si>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</si>
  <si>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</si>
  <si>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</si>
  <si>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</si>
  <si>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</si>
  <si>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</si>
  <si>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</si>
  <si>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</si>
  <si>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</si>
  <si>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</si>
  <si>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</si>
  <si>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</si>
  <si>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</si>
  <si>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</si>
  <si>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</si>
  <si>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</si>
  <si>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</si>
  <si>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</si>
  <si>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</si>
  <si>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</si>
  <si>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</si>
  <si>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</si>
  <si>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</si>
  <si>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</si>
  <si>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</si>
  <si>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</si>
  <si>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</si>
  <si>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</si>
  <si>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</si>
  <si>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</si>
  <si>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</si>
  <si>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</si>
  <si>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</si>
  <si>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</si>
  <si>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</si>
  <si>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</si>
  <si>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</si>
  <si>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</si>
  <si>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</si>
  <si>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</si>
  <si>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</si>
  <si>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</si>
  <si>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</si>
  <si>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</si>
  <si>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</si>
  <si>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</si>
  <si>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</si>
  <si>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</si>
  <si>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</si>
  <si>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</si>
  <si>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</si>
  <si>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</si>
  <si>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</si>
  <si>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</si>
  <si>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</si>
  <si>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</si>
  <si>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</si>
  <si>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</si>
  <si>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</si>
  <si>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</si>
  <si>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</si>
  <si>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</si>
  <si>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</si>
  <si>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</si>
  <si>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</si>
  <si>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</si>
  <si>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</si>
  <si>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</si>
  <si>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</si>
  <si>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</si>
  <si>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</si>
  <si>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</si>
  <si>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</si>
  <si>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</si>
  <si>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</si>
  <si>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</si>
  <si>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</si>
  <si>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</si>
  <si>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</si>
  <si>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</si>
  <si>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</si>
  <si>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</si>
  <si>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</si>
  <si>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</si>
  <si>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</si>
  <si>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</si>
  <si>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</si>
  <si>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</si>
  <si>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</si>
  <si>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</si>
  <si>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</si>
  <si>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</si>
  <si>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</si>
  <si>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</si>
  <si>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</si>
  <si>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</si>
  <si>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</si>
  <si>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</si>
  <si>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</si>
  <si>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</si>
  <si>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</si>
  <si>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</si>
  <si>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</si>
  <si>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</si>
  <si>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</si>
  <si>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</si>
  <si>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</si>
  <si>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</si>
  <si>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</si>
  <si>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</si>
  <si>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</si>
  <si>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</si>
  <si>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</si>
  <si>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</si>
  <si>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</si>
  <si>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</si>
  <si>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</si>
  <si>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</si>
  <si>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</si>
  <si>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</si>
  <si>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</si>
  <si>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</si>
  <si>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</si>
  <si>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</si>
  <si>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</si>
  <si>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</si>
  <si>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</si>
  <si>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</si>
  <si>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</si>
  <si>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</si>
  <si>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</si>
  <si>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</si>
  <si>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</si>
  <si>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</si>
  <si>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</si>
  <si>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</si>
  <si>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</si>
  <si>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</si>
  <si>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</si>
  <si>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</si>
  <si>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</si>
  <si>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</si>
  <si>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</si>
  <si>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</si>
  <si>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</si>
  <si>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</si>
  <si>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</si>
  <si>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</si>
  <si>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</si>
  <si>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</si>
  <si>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</si>
  <si>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</si>
  <si>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</si>
  <si>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</si>
  <si>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</si>
  <si>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</si>
  <si>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</si>
  <si>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</si>
  <si>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</si>
  <si>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</si>
  <si>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</si>
  <si>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</si>
  <si>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</si>
  <si>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</si>
  <si>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</si>
  <si>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</si>
  <si>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</si>
  <si>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</si>
  <si>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</si>
  <si>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</si>
  <si>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</si>
  <si>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</si>
  <si>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</si>
  <si>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</si>
  <si>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</si>
  <si>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</si>
  <si>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</si>
  <si>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</si>
  <si>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</si>
  <si>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</si>
  <si>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</si>
  <si>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</si>
  <si>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</si>
  <si>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</si>
  <si>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</si>
  <si>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</si>
  <si>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</si>
  <si>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</si>
  <si>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</si>
  <si>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</si>
  <si>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</si>
  <si>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</si>
  <si>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</si>
  <si>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</si>
  <si>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</si>
  <si>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</si>
  <si>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</si>
  <si>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</si>
  <si>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</si>
  <si>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</si>
  <si>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</si>
  <si>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</si>
  <si>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</si>
  <si>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</si>
  <si>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</si>
  <si>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</si>
  <si>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</si>
  <si>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</si>
  <si>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</si>
  <si>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</si>
  <si>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</si>
  <si>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</si>
  <si>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</si>
  <si>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</si>
  <si>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</si>
  <si>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</si>
  <si>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</si>
  <si>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</si>
  <si>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</si>
  <si>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</si>
  <si>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</si>
  <si>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</si>
  <si>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</si>
  <si>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</si>
  <si>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</si>
  <si>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</si>
  <si>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</si>
  <si>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</si>
  <si>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</si>
  <si>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</si>
  <si>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</si>
  <si>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</si>
  <si>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</si>
  <si>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</si>
  <si>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</si>
  <si>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</si>
  <si>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</si>
  <si>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</si>
  <si>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</si>
  <si>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</si>
  <si>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</si>
  <si>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</si>
  <si>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</si>
  <si>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</si>
  <si>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</si>
  <si>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</si>
  <si>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</si>
  <si>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</si>
  <si>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</si>
  <si>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</si>
  <si>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</si>
  <si>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</si>
  <si>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</si>
  <si>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</si>
  <si>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</si>
  <si>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</si>
  <si>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</si>
  <si>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</si>
  <si>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</si>
  <si>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</si>
  <si>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</si>
  <si>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</si>
  <si>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</si>
  <si>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</si>
  <si>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</si>
  <si>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</si>
  <si>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</si>
  <si>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</si>
  <si>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</si>
  <si>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</si>
  <si>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</si>
  <si>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</si>
  <si>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</si>
  <si>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</si>
  <si>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</si>
  <si>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</si>
  <si>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</si>
  <si>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moved need 20 min</t>
  </si>
  <si>
    <t>PCM-20251108-00000195</t>
  </si>
  <si>
    <t>team moved need 70 min</t>
  </si>
  <si>
    <t>PCM-20251108-00000210</t>
  </si>
  <si>
    <t>team moved need 50 min</t>
  </si>
  <si>
    <t>PCM-20251108-00000275</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</si>
  <si>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</si>
  <si>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</si>
  <si>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</si>
  <si>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</si>
  <si>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</si>
  <si>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</si>
  <si>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</si>
  <si>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</si>
  <si>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</si>
  <si>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</si>
  <si>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</si>
  <si>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</si>
  <si>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</si>
  <si>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</si>
  <si>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</si>
  <si>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</si>
  <si>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</si>
  <si>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</si>
  <si>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</si>
  <si>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</si>
  <si>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</si>
  <si>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</si>
  <si>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</si>
  <si>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</si>
  <si>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</si>
  <si>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</si>
  <si>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</si>
  <si>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</si>
  <si>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</si>
  <si>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</si>
  <si>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</si>
  <si>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</si>
  <si>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</si>
  <si>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</si>
  <si>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</si>
  <si>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</si>
  <si>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</si>
  <si>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</si>
  <si>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</si>
  <si>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</si>
  <si>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</si>
  <si>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</si>
  <si>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</si>
  <si>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</si>
  <si>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</si>
  <si>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</si>
  <si>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</si>
  <si>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</si>
  <si>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</si>
  <si>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</si>
  <si>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</si>
  <si>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</si>
  <si>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</si>
  <si>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</si>
  <si>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</si>
  <si>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</si>
  <si>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</si>
  <si>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</si>
  <si>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</si>
  <si>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</si>
  <si>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</si>
  <si>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</si>
  <si>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</si>
  <si>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</si>
  <si>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</si>
  <si>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</si>
  <si>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</si>
  <si>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</si>
  <si>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</si>
  <si>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</si>
  <si>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</si>
  <si>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</si>
  <si>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</si>
  <si>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</si>
  <si>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</si>
  <si>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</si>
  <si>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</si>
  <si>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</si>
  <si>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</si>
  <si>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</si>
  <si>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</si>
  <si>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</si>
  <si>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</si>
  <si>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</si>
  <si>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</si>
  <si>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</si>
  <si>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</si>
  <si>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</si>
  <si>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uml0064</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</si>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</sst>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tabSelected="1" workbookViewId="0">
      <selection activeCell="K11" sqref="K11"/>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306.24068506944604</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45969.189110995372</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1</v>
      </c>
      <c r="D4" s="115" t="s">
        <v>21294</v>
      </c>
      <c r="E4" s="116" t="s">
        <v>39021</v>
      </c>
      <c r="F4" s="117">
        <v>45969.149085648147</v>
      </c>
      <c r="G4" s="118">
        <f ca="1">IFERROR(NOW()-F4,"")</f>
        <v>4.0025347225309815E-2</v>
      </c>
      <c r="H4" s="117">
        <v>45969.126631944448</v>
      </c>
      <c r="I4" s="115" t="str">
        <f>IFERROR(VLOOKUP(D4,DB!A:F,6,0),"")</f>
        <v>Generator-SG</v>
      </c>
      <c r="J4" s="115" t="str">
        <f>IFERROR(VLOOKUP(D4,DB!A:G,7,0),"")</f>
        <v>Vandalized</v>
      </c>
      <c r="K4" s="119" t="s">
        <v>39026</v>
      </c>
      <c r="L4" s="120" t="str">
        <f>IFERROR(VLOOKUP(D4,DB!A:I,9,0),"")</f>
        <v>Latis</v>
      </c>
    </row>
    <row r="5" spans="1:15" ht="15" customHeight="1">
      <c r="A5" s="114" t="s">
        <v>39027</v>
      </c>
      <c r="B5" s="115" t="str">
        <f>IFERROR(VLOOKUP(D5,DB!A:K,11,0),"")</f>
        <v>R1</v>
      </c>
      <c r="C5" s="115">
        <v>1</v>
      </c>
      <c r="D5" s="115" t="s">
        <v>14556</v>
      </c>
      <c r="E5" s="116" t="s">
        <v>39021</v>
      </c>
      <c r="F5" s="117">
        <v>45969.148969907408</v>
      </c>
      <c r="G5" s="118">
        <f ca="1">IFERROR(NOW()-F5,"")</f>
        <v>4.0141087964002509E-2</v>
      </c>
      <c r="H5" s="117">
        <v>45969.132627314815</v>
      </c>
      <c r="I5" s="115" t="str">
        <f>IFERROR(VLOOKUP(D5,DB!A:F,6,0),"")</f>
        <v>SCECO</v>
      </c>
      <c r="J5" s="115" t="str">
        <f>IFERROR(VLOOKUP(D5,DB!A:G,7,0),"")</f>
        <v>Vandalized</v>
      </c>
      <c r="K5" s="119" t="s">
        <v>39028</v>
      </c>
      <c r="L5" s="120" t="str">
        <f>IFERROR(VLOOKUP(D5,DB!A:I,9,0),"")</f>
        <v>Latis</v>
      </c>
    </row>
    <row r="6" spans="1:15" ht="15" customHeight="1">
      <c r="A6" s="114" t="s">
        <v>39029</v>
      </c>
      <c r="B6" s="115" t="str">
        <f>IFERROR(VLOOKUP(D6,DB!A:K,11,0),"")</f>
        <v>R1</v>
      </c>
      <c r="C6" s="115">
        <v>1</v>
      </c>
      <c r="D6" s="115" t="s">
        <v>12522</v>
      </c>
      <c r="E6" s="116" t="s">
        <v>39021</v>
      </c>
      <c r="F6" s="117">
        <v>45969.184247685182</v>
      </c>
      <c r="G6" s="118">
        <f ca="1">IFERROR(NOW()-F6,"")</f>
        <v>4.8633101905579679E-3</v>
      </c>
      <c r="H6" s="117">
        <v>45969.178530092591</v>
      </c>
      <c r="I6" s="115" t="str">
        <f>IFERROR(VLOOKUP(D6,DB!A:F,6,0),"")</f>
        <v>Generator-SG</v>
      </c>
      <c r="J6" s="115" t="str">
        <f>IFERROR(VLOOKUP(D6,DB!A:G,7,0),"")</f>
        <v>Vandalized</v>
      </c>
      <c r="K6" s="119" t="s">
        <v>39030</v>
      </c>
      <c r="L6" s="120" t="str">
        <f>IFERROR(VLOOKUP(D6,DB!A:I,9,0),"")</f>
        <v>Latis</v>
      </c>
    </row>
    <row r="7" spans="1:15" ht="15" customHeight="1">
      <c r="A7" s="114"/>
      <c r="B7" s="115" t="str">
        <f>IFERROR(VLOOKUP(D7,DB!A:K,11,0),"")</f>
        <v/>
      </c>
      <c r="C7" s="115"/>
      <c r="D7" s="115"/>
      <c r="E7" s="116"/>
      <c r="F7" s="117"/>
      <c r="G7" s="118">
        <f ca="1">IFERROR(NOW()-F7,"")</f>
        <v>45969.189110995372</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45969.189110995372</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45969.189110995372</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45969.189110995372</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45969.189110995372</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45969.189110995372</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45969.189110995372</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45969.189110995372</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45969.189110995372</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45969.189110995372</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45969.189110995372</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45969.189110995372</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45969.189110995372</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45969.189110995372</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45969.189110995372</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45969.189110995372</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45969.189110995372</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45969.189110995372</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45969.189110995372</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45969.189110995372</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45969.189110995372</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45969.189110995372</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45969.189110995372</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45969.189110995372</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45969.189110995372</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45969.189110995372</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45969.189110995372</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45969.189110995372</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45969.189110995372</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45969.189110995372</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45969.189110995372</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45969.189110995372</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45969.189110995372</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45969.189110995372</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45969.189110995372</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45969.189110995372</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45969.189110995372</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45969.189110995372</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45969.189110995372</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45969.189110995372</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45969.189110995372</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45969.189110995372</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45969.189110995372</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45969.189110995372</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45969.189110995372</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45969.189110995372</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45969.189110995372</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45969.189110995372</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45969.189110995372</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45969.189110995372</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45969.189110995372</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45969.189110995372</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45969.189110995372</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45969.189110995372</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45969.189110995372</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45969.189110995372</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45969.189110995372</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45969.189110995372</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45969.189110995372</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45969.189110995372</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45969.189110995372</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45969.189110995372</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45969.189110995372</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45969.189110995372</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45969.189110995372</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45969.189110995372</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45969.189110995372</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45969.189110995372</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45969.189110995372</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45969.189110995372</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45969.189110995372</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45969.189110995372</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646D27C7-3F7B-48AE-8DAB-BE2CFF755714}"/>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39031</v>
      </c>
      <c r="N1" s="88" t="s">
        <v>39032</v>
      </c>
      <c r="O1" s="88" t="s">
        <v>39033</v>
      </c>
      <c r="P1" s="88" t="s">
        <v>39034</v>
      </c>
      <c r="Q1" s="88" t="s">
        <v>39035</v>
      </c>
      <c r="R1" s="88" t="s">
        <v>39036</v>
      </c>
      <c r="S1" s="88" t="s">
        <v>39037</v>
      </c>
      <c r="T1" s="88" t="s">
        <v>39038</v>
      </c>
      <c r="U1" s="88" t="s">
        <v>39039</v>
      </c>
      <c r="V1" s="88" t="s">
        <v>39040</v>
      </c>
      <c r="W1" s="88" t="s">
        <v>39041</v>
      </c>
      <c r="X1" s="88" t="s">
        <v>39042</v>
      </c>
      <c r="Y1" s="88" t="s">
        <v>39043</v>
      </c>
      <c r="Z1" s="88" t="s">
        <v>39044</v>
      </c>
      <c r="AA1" s="88" t="s">
        <v>39045</v>
      </c>
      <c r="AB1" s="88" t="s">
        <v>39046</v>
      </c>
      <c r="AC1" s="88" t="s">
        <v>39047</v>
      </c>
      <c r="AD1" s="88" t="s">
        <v>39048</v>
      </c>
      <c r="AE1" s="88" t="s">
        <v>39049</v>
      </c>
      <c r="AF1" s="88" t="s">
        <v>39050</v>
      </c>
      <c r="AG1" s="88" t="s">
        <v>39051</v>
      </c>
      <c r="AH1" s="88" t="s">
        <v>39052</v>
      </c>
      <c r="AI1" s="88" t="s">
        <v>39053</v>
      </c>
      <c r="AJ1" s="88" t="s">
        <v>39054</v>
      </c>
      <c r="AK1" s="88" t="s">
        <v>39055</v>
      </c>
      <c r="AL1" s="88" t="s">
        <v>39056</v>
      </c>
      <c r="AM1" s="88" t="s">
        <v>39057</v>
      </c>
      <c r="AN1" s="88" t="s">
        <v>39058</v>
      </c>
      <c r="AO1" s="88" t="s">
        <v>39059</v>
      </c>
      <c r="AP1" s="88" t="s">
        <v>39060</v>
      </c>
      <c r="AQ1" s="88" t="s">
        <v>39061</v>
      </c>
      <c r="AR1" s="88" t="s">
        <v>39062</v>
      </c>
      <c r="AS1" s="88" t="s">
        <v>39063</v>
      </c>
      <c r="AT1" s="88" t="s">
        <v>39064</v>
      </c>
      <c r="AU1" s="88" t="s">
        <v>39065</v>
      </c>
      <c r="AV1" s="88" t="s">
        <v>39066</v>
      </c>
      <c r="AW1" s="88" t="s">
        <v>39067</v>
      </c>
      <c r="AX1" s="88" t="s">
        <v>39068</v>
      </c>
      <c r="AY1" s="88" t="s">
        <v>39069</v>
      </c>
      <c r="AZ1" s="88" t="s">
        <v>39070</v>
      </c>
      <c r="BA1" s="88" t="s">
        <v>39071</v>
      </c>
      <c r="BB1" s="88" t="s">
        <v>39072</v>
      </c>
      <c r="BC1" s="88" t="s">
        <v>39073</v>
      </c>
      <c r="BD1" s="88" t="s">
        <v>39074</v>
      </c>
      <c r="BE1" s="88" t="s">
        <v>39075</v>
      </c>
      <c r="BF1" s="88" t="s">
        <v>39076</v>
      </c>
      <c r="BG1" s="88" t="s">
        <v>39077</v>
      </c>
      <c r="BH1" s="88" t="s">
        <v>39078</v>
      </c>
      <c r="BI1" s="88" t="s">
        <v>39079</v>
      </c>
      <c r="BJ1" s="88" t="s">
        <v>39080</v>
      </c>
      <c r="BK1" s="88" t="s">
        <v>39081</v>
      </c>
      <c r="BL1" s="88" t="s">
        <v>39082</v>
      </c>
      <c r="BM1" s="88" t="s">
        <v>39083</v>
      </c>
      <c r="BN1" s="88" t="s">
        <v>39084</v>
      </c>
      <c r="BO1" s="88" t="s">
        <v>39085</v>
      </c>
      <c r="BP1" s="88" t="s">
        <v>39086</v>
      </c>
      <c r="BQ1" s="88" t="s">
        <v>39087</v>
      </c>
      <c r="BR1" s="88" t="s">
        <v>39088</v>
      </c>
      <c r="BS1" s="88" t="s">
        <v>39089</v>
      </c>
      <c r="BT1" s="88" t="s">
        <v>39090</v>
      </c>
      <c r="BU1" s="88" t="s">
        <v>39091</v>
      </c>
      <c r="BV1" s="88" t="s">
        <v>39092</v>
      </c>
      <c r="BW1" s="88" t="s">
        <v>39093</v>
      </c>
      <c r="BX1" s="88" t="s">
        <v>39094</v>
      </c>
      <c r="BY1" s="88" t="s">
        <v>39095</v>
      </c>
      <c r="BZ1" s="88" t="s">
        <v>39096</v>
      </c>
      <c r="CA1" s="88" t="s">
        <v>39097</v>
      </c>
      <c r="CB1" s="88" t="s">
        <v>39098</v>
      </c>
      <c r="CC1" s="88" t="s">
        <v>39099</v>
      </c>
      <c r="CD1" s="88" t="s">
        <v>39100</v>
      </c>
      <c r="CE1" s="88" t="s">
        <v>39101</v>
      </c>
      <c r="CF1" s="88" t="s">
        <v>39102</v>
      </c>
      <c r="CG1" s="88" t="s">
        <v>39103</v>
      </c>
      <c r="CH1" s="88" t="s">
        <v>39104</v>
      </c>
      <c r="CI1" s="88" t="s">
        <v>39105</v>
      </c>
      <c r="CJ1" s="88" t="s">
        <v>39106</v>
      </c>
    </row>
    <row r="2" spans="1:88" s="68" customFormat="1" ht="31.5" customHeight="1">
      <c r="A2" s="61" t="s">
        <v>39107</v>
      </c>
      <c r="B2" s="61" t="s">
        <v>27</v>
      </c>
      <c r="C2" s="61">
        <v>1</v>
      </c>
      <c r="D2" s="61" t="s">
        <v>19542</v>
      </c>
      <c r="E2" s="85" t="s">
        <v>39108</v>
      </c>
      <c r="F2" s="74">
        <v>45322.056979166664</v>
      </c>
      <c r="G2" s="75" t="s">
        <v>39109</v>
      </c>
      <c r="H2" s="87">
        <v>45322.050729166665</v>
      </c>
      <c r="I2" s="61" t="s">
        <v>88</v>
      </c>
      <c r="J2" s="61" t="s">
        <v>65</v>
      </c>
      <c r="K2" s="86"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5" t="s">
        <v>39021</v>
      </c>
      <c r="F3" s="74">
        <v>45824.999837962961</v>
      </c>
      <c r="G3" s="75">
        <f ca="1">IFERROR(NOW()-F3,"-")</f>
        <v>144.18927303241071</v>
      </c>
      <c r="H3" s="74">
        <v>45824.993587962963</v>
      </c>
      <c r="I3" s="61" t="str">
        <f>IFERROR(VLOOKUP(D3,DB!A:F,6,0),"")</f>
        <v>Generator-SG</v>
      </c>
      <c r="J3" s="61" t="str">
        <f>IFERROR(VLOOKUP(D3,DB!A:G,7,0),"")</f>
        <v>Good</v>
      </c>
      <c r="K3" s="86"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45969.189110995372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45969.189110995372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45969.189110995372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45969.189110995372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45969.189110995372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45969.189110995372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45969.189110995372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45969.189110995372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45969.189110995372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45969.189110995372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45969.189110995372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45969.189110995372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45969.189110995372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45969.189110995372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45969.189110995372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45969.189110995372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45969.189110995372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45969.189110995372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45969.189110995372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45969.189110995372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45969.189110995372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45969.189110995372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45969.189110995372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45969.189110995372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45969.189110995372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45969.189110995372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45969.189110995372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45969.189110995372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45969.189110995372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45969.189110995372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45969.189110995372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45969.189110995372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45969.189110995372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45969.189110995372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45969.189110995372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45969.189110995372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45969.189110995372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45969.189110995372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45969.189110995372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45969.189110995372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45969.189110995372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45969.189110995372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45969.189110995372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45969.189110995372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45969.189110995372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45969.189110995372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45969.189110995372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45969.189110995372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45969.189110995372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45969.189110995372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45969.189110995372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45969.189110995372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45969.189110995372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45969.189110995372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45969.189110995372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45969.189110995372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45969.189110995372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45969.189110995372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45969.189110995372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45969.189110995372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45969.189110995372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45969.189110995372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45969.189110995372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45969.189110995372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45969.189110995372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45969.189110995372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45969.189110995372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45969.189110995372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45969.189110995372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45969.189110995372</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45969.189110995372</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45969.189110995372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45969.189110995372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45969.189110995372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45969.189110995372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45969.189110995372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45969.189110995372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45969.189110995372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45969.189110995372</v>
      </c>
      <c r="H10" s="22" t="s">
        <v>39113</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45969.189110995372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45969.189110995372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45969.189110995372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45969.189110995372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45969.189110995372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45969.189110995372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45969.189110995372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45969.189110995372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45969.189110995372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45969.189110995372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45969.189110995372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45969.189110995372</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39114</v>
      </c>
      <c r="D23" s="18"/>
      <c r="E23" s="18"/>
      <c r="F23" s="20"/>
      <c r="G23" s="21">
        <f t="shared" ref="G23:G86" ca="1" si="1">IFERROR(NOW()-F23,"-")</f>
        <v>45969.189110995372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45969.189110995372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45969.189110995372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45969.189110995372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45969.189110995372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45969.189110995372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45969.189110995372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45969.189110995372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45969.189110995372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45969.189110995372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45969.189110995372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45969.189110995372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45969.189110995372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45969.189110995372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45969.189110995372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45969.189110995372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45969.189110995372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45969.189110995372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45969.189110995372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45969.189110995372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45969.189110995372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45969.189110995372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45969.189110995372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45969.189110995372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45969.189110995372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45969.189110995372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45969.189110995372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45969.189110995372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45969.189110995372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45969.189110995372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45969.189110995372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45969.189110995372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45969.189110995372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45969.189110995372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45969.189110995372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45969.189110995372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45969.189110995372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45969.189110995372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45969.189110995372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45969.189110995372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45969.189110995372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45969.189110995372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45969.189110995372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45969.189110995372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45969.189110995372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45969.189110995372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45969.189110995372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45969.189110995372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45969.189110995372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45969.189110995372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45969.189110995372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45969.189110995372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45969.189110995372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45969.189110995372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45969.189110995372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45969.189110995372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45969.189110995372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45969.189110995372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45969.189110995372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45969.189110995372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45969.189110995372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45969.189110995372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45969.189110995372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45969.189110995372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45969.189110995372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45969.189110995372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45969.189110995372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45969.189110995372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45969.189110995372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45969.189110995372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45969.189110995372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45969.189110995372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45969.189110995372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45969.189110995372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45969.189110995372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45969.189110995372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45969.189110995372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45969.189110995372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45969.189110995372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45969.189110995372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45969.189110995372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45969.189110995372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45969.189110995372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45969.189110995372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45969.189110995372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45969.189110995372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45969.189110995372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45969.189110995372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45969.189110995372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45969.189110995372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45969.189110995372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45969.189110995372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45969.189110995372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45969.189110995372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45969.189110995372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45969.189110995372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45969.189110995372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45969.189110995372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45969.189110995372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45969.189110995372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45969.189110995372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45969.189110995372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45969.189110995372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45969.189110995372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45969.189110995372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45969.189110995372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45969.189110995372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45969.189110995372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45969.189110995372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45969.189110995372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45969.189110995372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45969.189110995372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45969.189110995372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45969.189110995372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45969.189110995372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45969.189110995372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45969.189110995372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45969.189110995372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45969.189110995372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45969.189110995372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45969.189110995372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45969.189110995372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45969.189110995372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45969.189110995372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45969.189110995372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45969.189110995372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45969.189110995372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45969.189110995372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45969.189110995372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45969.189110995372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45969.189110995372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45969.189110995372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45969.189110995372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45969.189110995372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45969.189110995372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45969.189110995372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45969.189110995372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45969.189110995372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45969.189110995372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45969.189110995372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45969.189110995372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45969.189110995372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45969.189110995372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45969.189110995372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45969.189110995372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45969.189110995372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45969.189110995372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45969.189110995372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45969.189110995372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45969.189110995372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45969.189110995372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45969.189110995372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45969.189110995372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45969.189110995372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45969.189110995372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45969.189110995372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45969.189110995372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45969.189110995372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45969.189110995372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45969.189110995372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45969.189110995372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45969.189110995372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45969.189110995372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45969.189110995372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45969.189110995372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45969.189110995372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45969.189110995372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45969.189110995372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45969.189110995372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45969.189110995372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45969.189110995372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45969.189110995372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45969.189110995372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45969.189110995372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45969.189110995372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45969.189110995372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45969.189110995372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45969.189110995372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45969.189110995372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45969.189110995372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45969.189110995372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45969.189110995372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45969.189110995372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45969.189110995372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45969.189110995372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45969.189110995372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45969.189110995372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45969.189110995372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45969.189110995372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45969.189110995372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45969.189110995372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45969.189110995372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45969.189110995372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45969.189110995372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45969.189110995372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45969.189110995372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45969.189110995372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45969.189110995372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45969.189110995372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45969.189110995372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45969.189110995372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45969.189110995372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45969.189110995372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45969.189110995372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45969.189110995372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45969.189110995372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45969.189110995372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45969.189110995372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45969.189110995372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45969.189110995372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45969.189110995372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45969.189110995372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45969.189110995372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45969.189110995372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45969.189110995372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45969.189110995372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45969.189110995372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45969.189110995372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45969.189110995372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45969.189110995372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45969.189110995372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45969.189110995372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45969.189110995372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45969.189110995372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45969.189110995372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45969.189110995372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45969.189110995372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45969.189110995372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45969.189110995372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45969.189110995372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45969.189110995372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45969.189110995372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45969.189110995372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45969.189110995372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45969.189110995372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45969.189110995372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45969.189110995372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45969.189110995372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45969.189110995372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45969.189110995372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45969.189110995372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45969.189110995372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45969.189110995372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45969.189110995372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45969.189110995372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45969.189110995372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45969.189110995372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45969.189110995372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45969.189110995372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45969.189110995372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45969.189110995372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45969.189110995372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45969.189110995372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45969.189110995372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45969.189110995372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45969.189110995372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45969.189110995372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45969.189110995372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45969.189110995372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45969.189110995372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45969.189110995372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45969.189110995372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45969.189110995372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45969.189110995372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45969.189110995372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45969.189110995372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45969.189110995372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45969.189110995372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45969.189110995372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45969.189110995372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45969.189110995372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45969.189110995372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45969.189110995372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45969.189110995372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45969.189110995372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45969.189110995372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45969.189110995372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45969.189110995372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45969.189110995372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45969.189110995372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45969.189110995372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45969.189110995372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45969.189110995372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45969.189110995372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45969.189110995372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45969.189110995372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45969.189110995372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45969.189110995372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45969.189110995372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45969.189110995372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45969.189110995372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45969.189110995372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45969.189110995372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45969.189110995372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45969.189110995372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45969.189110995372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45969.189110995372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45969.189110995372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45969.189110995372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45969.189110995372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45969.189110995372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45969.189110995372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45969.189110995372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45969.189110995372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45969.189110995372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45969.189110995372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45969.189110995372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45969.189110995372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45969.189110995372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45969.189110995372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45969.189110995372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45969.189110995372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45969.189110995372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45969.189110995372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45969.189110995372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45969.189110995372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45969.189110995372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45969.189110995372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45969.189110995372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45969.189110995372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45969.189110995372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45969.189110995372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45969.189110995372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45969.189110995372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45969.189110995372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45969.189110995372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45969.189110995372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45969.189110995372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45969.189110995372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45969.189110995372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45969.189110995372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45969.189110995372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45969.189110995372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45969.189110995372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45969.189110995372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45969.189110995372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45969.189110995372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45969.189110995372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45969.189110995372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45969.189110995372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45969.189110995372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45969.189110995372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45969.189110995372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45969.189110995372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45969.189110995372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45969.189110995372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45969.189110995372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45969.189110995372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45969.189110995372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45969.189110995372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45969.189110995372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45969.189110995372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45969.189110995372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45969.189110995372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45969.189110995372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45969.189110995372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45969.189110995372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45969.189110995372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45969.189110995372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45969.189110995372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45969.189110995372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45969.189110995372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45969.189110995372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45969.189110995372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45969.189110995372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45969.189110995372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45969.189110995372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45969.189110995372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45969.189110995372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45969.189110995372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45969.189110995372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45969.189110995372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45969.189110995372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45969.189110995372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45969.189110995372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45969.189110995372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45969.189110995372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45969.189110995372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45969.189110995372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45969.189110995372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45969.189110995372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45969.189110995372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45969.189110995372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45969.189110995372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45969.189110995372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45969.189110995372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45969.189110995372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45969.189110995372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45969.189110995372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45969.189110995372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45969.189110995372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45969.189110995372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45969.189110995372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45969.189110995372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45969.189110995372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45969.189110995372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45969.189110995372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45969.189110995372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45969.189110995372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45969.189110995372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45969.189110995372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45969.189110995372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45969.189110995372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45969.189110995372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45969.189110995372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45969.189110995372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45969.189110995372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45969.189110995372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45969.189110995372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45969.189110995372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45969.189110995372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45969.189110995372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45969.189110995372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45969.189110995372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45969.189110995372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45969.189110995372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45969.189110995372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45969.189110995372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45969.189110995372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45969.189110995372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45969.189110995372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45969.189110995372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45969.189110995372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45969.189110995372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45969.189110995372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45969.189110995372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45969.189110995372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45969.189110995372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45969.189110995372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45969.189110995372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45969.189110995372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45969.189110995372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45969.189110995372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45969.189110995372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45969.189110995372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45969.189110995372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45969.189110995372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45969.189110995372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45969.189110995372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45969.189110995372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45969.189110995372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45969.189110995372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45969.189110995372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45969.189110995372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45969.189110995372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45969.189110995372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45969.189110995372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45969.189110995372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45969.189110995372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45969.189110995372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45969.189110995372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45969.189110995372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45969.189110995372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45969.189110995372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45969.189110995372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45969.189110995372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45969.189110995372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45969.189110995372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45969.189110995372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45969.189110995372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45969.189110995372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45969.189110995372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45969.189110995372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45969.189110995372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45969.189110995372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45969.189110995372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45969.189110995372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45969.189110995372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45969.189110995372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45969.189110995372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45969.189110995372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45969.189110995372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45969.189110995372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45969.189110995372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45969.189110995372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45969.189110995372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45969.189110995372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45969.189110995372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45969.189110995372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45969.189110995372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45969.189110995372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45969.189110995372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45969.189110995372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45969.189110995372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45969.189110995372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45969.189110995372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45969.189110995372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45969.189110995372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45969.189110995372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45969.189110995372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45969.189110995372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45969.189110995372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45969.189110995372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45969.189110995372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45969.189110995372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45969.189110995372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45969.189110995372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45969.189110995372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45969.189110995372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45969.189110995372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45969.189110995372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45969.189110995372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45969.189110995372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45969.189110995372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45969.189110995372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45969.189110995372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45969.189110995372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45969.189110995372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45969.189110995372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45969.189110995372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45969.189110995372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45969.189110995372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45969.189110995372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45969.189110995372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45969.189110995372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45969.189110995372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45969.189110995372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45969.189110995372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45969.189110995372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45969.189110995372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45969.189110995372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45969.189110995372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45969.189110995372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45969.189110995372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45969.189110995372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45969.189110995372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45969.189110995372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45969.189110995372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45969.189110995372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45969.189110995372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45969.189110995372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45969.189110995372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45969.189110995372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45969.189110995372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45969.189110995372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45969.189110995372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45969.189110995372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45969.189110995372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45969.189110995372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45969.189110995372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45969.189110995372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45969.189110995372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45969.189110995372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45969.189110995372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45969.189110995372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45969.189110995372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45969.189110995372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45969.189110995372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45969.189110995372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45969.189110995372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45969.189110995372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45969.189110995372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45969.189110995372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45969.189110995372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45969.189110995372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45969.189110995372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45969.189110995372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45969.189110995372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45969.189110995372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45969.189110995372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45969.189110995372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45969.189110995372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45969.189110995372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45969.189110995372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45969.189110995372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45969.189110995372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45969.189110995372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45969.189110995372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45969.189110995372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45969.189110995372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45969.189110995372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45969.189110995372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45969.189110995372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45969.189110995372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45969.189110995372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45969.189110995372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45969.189110995372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45969.189110995372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45969.189110995372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45969.189110995372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45969.189110995372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45969.189110995372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45969.189110995372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45969.189110995372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45969.189110995372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45969.189110995372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45969.189110995372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45969.189110995372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45969.189110995372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45969.189110995372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45969.189110995372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45969.189110995372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45969.189110995372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45969.189110995372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45969.189110995372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45969.189110995372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45969.189110995372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45969.189110995372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45969.189110995372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45969.189110995372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45969.189110995372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45969.189110995372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45969.189110995372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45969.189110995372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45969.189110995372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45969.189110995372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45969.189110995372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45969.189110995372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45969.189110995372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45969.189110995372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45969.189110995372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45969.189110995372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45969.189110995372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45969.189110995372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45969.189110995372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45969.189110995372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45969.189110995372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45969.189110995372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45969.189110995372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45969.189110995372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45969.189110995372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45969.189110995372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45969.189110995372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45969.189110995372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45969.189110995372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45969.189110995372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45969.189110995372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45969.189110995372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45969.189110995372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45969.189110995372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45969.189110995372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45969.189110995372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45969.189110995372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45969.189110995372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45969.189110995372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45969.189110995372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45969.189110995372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45969.189110995372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45969.189110995372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45969.189110995372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45969.189110995372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45969.189110995372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45969.189110995372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45969.189110995372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45969.189110995372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45969.189110995372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45969.189110995372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45969.189110995372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45969.189110995372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45969.189110995372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45969.189110995372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45969.189110995372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45969.189110995372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45969.189110995372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45969.189110995372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45969.189110995372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45969.189110995372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45969.189110995372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45969.189110995372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45969.189110995372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45969.189110995372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45969.189110995372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45969.189110995372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45969.189110995372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45969.189110995372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45969.189110995372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45969.189110995372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45969.189110995372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45969.189110995372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45969.189110995372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45969.189110995372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45969.189110995372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45969.189110995372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45969.189110995372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45969.189110995372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45969.189110995372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45969.189110995372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45969.189110995372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45969.189110995372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45969.189110995372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45969.189110995372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45969.189110995372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45969.189110995372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45969.189110995372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45969.189110995372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45969.189110995372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45969.189110995372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45969.189110995372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45969.189110995372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45969.189110995372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45969.189110995372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45969.189110995372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45969.189110995372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45969.189110995372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45969.189110995372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45969.189110995372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45969.189110995372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45969.189110995372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45969.189110995372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45969.189110995372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45969.189110995372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45969.189110995372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45969.189110995372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45969.189110995372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45969.189110995372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45969.189110995372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45969.189110995372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45969.189110995372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45969.189110995372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45969.189110995372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45969.189110995372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45969.189110995372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45969.189110995372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45969.189110995372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45969.189110995372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45969.189110995372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45969.189110995372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45969.189110995372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45969.189110995372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45969.189110995372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45969.189110995372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45969.189110995372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45969.189110995372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45969.189110995372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45969.189110995372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45969.189110995372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45969.189110995372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45969.189110995372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45969.189110995372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45969.189110995372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45969.189110995372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45969.189110995372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45969.189110995372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45969.189110995372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45969.189110995372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45969.189110995372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45969.189110995372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45969.189110995372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45969.189110995372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45969.189110995372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45969.189110995372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45969.189110995372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45969.189110995372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45969.189110995372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45969.189110995372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45969.189110995372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45969.189110995372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45969.189110995372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45969.189110995372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45969.189110995372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45969.189110995372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45969.189110995372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45969.189110995372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45969.189110995372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45969.189110995372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45969.189110995372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45969.189110995372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45969.189110995372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45969.189110995372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45969.189110995372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45969.189110995372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45969.189110995372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45969.189110995372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45969.189110995372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45969.189110995372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45969.189110995372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45969.189110995372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45969.189110995372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45969.189110995372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45969.189110995372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45969.189110995372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45969.189110995372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45969.189110995372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45969.189110995372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45969.189110995372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45969.189110995372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45969.189110995372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45969.189110995372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45969.189110995372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45969.189110995372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45969.189110995372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45969.189110995372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45969.189110995372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45969.189110995372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45969.189110995372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45969.189110995372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45969.189110995372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45969.189110995372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45969.189110995372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45969.189110995372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45969.189110995372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45969.189110995372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45969.189110995372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45969.189110995372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45969.189110995372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45969.189110995372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45969.189110995372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45969.189110995372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45969.189110995372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45969.189110995372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45969.189110995372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45969.189110995372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45969.189110995372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45969.189110995372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45969.189110995372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45969.189110995372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45969.189110995372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45969.189110995372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45969.189110995372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45969.189110995372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45969.189110995372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45969.189110995372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45969.189110995372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45969.189110995372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45969.189110995372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45969.189110995372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45969.189110995372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45969.189110995372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45969.189110995372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45969.189110995372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45969.189110995372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45969.189110995372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45969.189110995372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45969.189110995372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45969.189110995372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45969.189110995372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45969.189110995372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45969.189110995372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45969.189110995372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45969.189110995372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45969.189110995372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45969.189110995372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45969.189110995372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45969.189110995372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45969.189110995372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45969.189110995372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45969.189110995372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45969.189110995372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45969.189110995372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45969.189110995372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45969.189110995372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45969.189110995372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45969.189110995372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45969.189110995372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45969.189110995372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45969.189110995372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45969.189110995372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45969.189110995372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45969.189110995372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45969.189110995372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45969.189110995372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45969.189110995372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45969.189110995372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45969.189110995372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45969.189110995372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45969.189110995372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45969.189110995372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45969.189110995372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45969.189110995372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45969.189110995372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45969.189110995372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45969.189110995372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45969.189110995372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45969.189110995372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45969.189110995372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45969.189110995372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45969.189110995372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45969.189110995372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45969.189110995372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45969.189110995372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45969.189110995372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45969.189110995372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45969.189110995372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45969.189110995372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45969.189110995372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45969.189110995372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45969.189110995372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45969.189110995372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45969.189110995372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45969.189110995372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45969.189110995372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45969.189110995372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45969.189110995372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45969.189110995372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45969.189110995372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45969.189110995372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45969.189110995372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45969.189110995372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45969.189110995372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45969.189110995372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45969.189110995372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45969.189110995372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45969.189110995372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45969.189110995372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45969.189110995372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45969.189110995372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45969.189110995372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45969.189110995372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45969.189110995372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45969.189110995372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45969.189110995372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45969.189110995372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45969.189110995372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45969.189110995372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45969.189110995372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45969.189110995372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45969.189110995372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45969.189110995372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45969.189110995372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45969.189110995372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45969.189110995372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45969.189110995372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45969.189110995372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45969.189110995372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45969.189110995372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45969.189110995372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45969.189110995372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45969.189110995372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45969.189110995372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45969.189110995372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45969.189110995372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45969.189110995372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45969.189110995372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45969.189110995372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45969.189110995372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45969.189110995372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45969.189110995372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45969.189110995372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45969.189110995372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45969.189110995372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45969.189110995372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45969.189110995372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45969.189110995372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45969.189110995372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45969.189110995372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45969.189110995372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45969.189110995372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45969.189110995372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45969.189110995372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45969.189110995372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45969.189110995372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45969.189110995372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45969.189110995372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45969.189110995372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45969.189110995372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45969.189110995372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45969.189110995372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45969.189110995372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45969.189110995372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45969.189110995372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45969.189110995372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45969.189110995372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45969.189110995372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45969.189110995372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45969.189110995372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45969.189110995372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45969.189110995372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45969.189110995372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45969.189110995372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45969.189110995372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45969.189110995372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45969.189110995372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45969.189110995372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45969.189110995372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45969.189110995372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45969.189110995372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45969.189110995372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45969.189110995372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45969.189110995372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45969.189110995372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45969.189110995372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45969.189110995372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45969.189110995372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45969.189110995372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45969.189110995372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45969.189110995372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45969.189110995372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45969.189110995372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45969.189110995372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45969.189110995372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45969.189110995372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45969.189110995372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45969.189110995372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45969.189110995372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45969.189110995372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45969.189110995372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45969.189110995372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45969.189110995372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45969.189110995372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45969.189110995372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45969.189110995372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45969.189110995372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45969.189110995372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45969.189110995372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45969.189110995372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45969.189110995372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45969.189110995372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45969.189110995372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45969.189110995372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45969.189110995372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45969.189110995372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45969.189110995372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45969.189110995372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45969.189110995372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45969.189110995372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45969.189110995372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45969.189110995372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45969.189110995372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45969.189110995372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45969.189110995372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45969.189110995372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45969.189110995372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45969.189110995372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45969.189110995372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45969.189110995372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45969.189110995372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45969.189110995372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45969.189110995372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45969.189110995372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45969.189110995372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45969.189110995372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45969.189110995372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45969.189110995372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45969.189110995372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45969.189110995372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45969.189110995372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45969.189110995372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45969.189110995372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45969.189110995372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45969.189110995372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45969.189110995372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45969.189110995372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45969.189110995372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45969.189110995372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45969.189110995372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45969.189110995372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45969.189110995372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45969.189110995372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45969.189110995372</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3" sqref="I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265.70839340277598</v>
      </c>
      <c r="H2" s="96">
        <v>45703.474768518521</v>
      </c>
      <c r="I2" s="96" t="str">
        <f>IFERROR(VLOOKUP(D2,DB!A:F,6,0),"")</f>
        <v>SCECO</v>
      </c>
      <c r="J2" s="96" t="str">
        <f>IFERROR(VLOOKUP(D2,DB!A:G,7,0),"")</f>
        <v>Dead</v>
      </c>
      <c r="K2" s="98" t="s">
        <v>39116</v>
      </c>
      <c r="L2" s="92" t="str">
        <f>IFERROR(VLOOKUP(D2,DB!A:I,9,0),"")</f>
        <v>Latis</v>
      </c>
    </row>
    <row r="3" spans="1:16" ht="15" customHeight="1">
      <c r="A3" s="108" t="s">
        <v>39117</v>
      </c>
      <c r="B3" s="108" t="str">
        <f>IFERROR(VLOOKUP(D3,DB!A:K,11,0),"")</f>
        <v>R4</v>
      </c>
      <c r="C3" s="109">
        <v>1</v>
      </c>
      <c r="D3" s="110" t="s">
        <v>39118</v>
      </c>
      <c r="E3" s="95" t="s">
        <v>39021</v>
      </c>
      <c r="F3" s="111"/>
      <c r="G3" s="112">
        <f ca="1">IFERROR(NOW()-F3,"")</f>
        <v>45969.189110995372</v>
      </c>
      <c r="H3" s="111">
        <v>45969.168703703705</v>
      </c>
      <c r="I3" s="108" t="str">
        <f>IFERROR(VLOOKUP(D3,DB!A:F,6,0),"")</f>
        <v>Generator-SG</v>
      </c>
      <c r="J3" s="149" t="str">
        <f>IFERROR(VLOOKUP(D3,DB!A:G,7,0),"")</f>
        <v>Vandalized</v>
      </c>
      <c r="K3" s="113" t="s">
        <v>39119</v>
      </c>
      <c r="L3" s="110" t="str">
        <f>IFERROR(VLOOKUP(D3,DB!A:I,9,0),"")</f>
        <v>Latis</v>
      </c>
    </row>
    <row r="4" spans="1:16" ht="15" customHeight="1">
      <c r="A4" s="108"/>
      <c r="B4" s="108" t="str">
        <f>IFERROR(VLOOKUP(D4,DB!A:K,11,0),"")</f>
        <v/>
      </c>
      <c r="C4" s="109"/>
      <c r="D4" s="110"/>
      <c r="E4" s="95"/>
      <c r="F4" s="111"/>
      <c r="G4" s="112">
        <f ca="1">IFERROR(NOW()-F4,"")</f>
        <v>45969.189110995372</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45969.189110995372</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45969.189110995372</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45969.189110995372</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45969.189110995372</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45969.189110995372</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45969.189110995372</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45969.189110995372</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45969.189110995372</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45969.189110995372</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45969.189110995372</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45969.189110995372</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45969.189110995372</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45969.189110995372</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45969.189110995372</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45969.189110995372</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45969.189110995372</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45969.189110995372</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45969.189110995372</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45969.189110995372</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45969.189110995372</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45969.189110995372</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45969.189110995372</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45969.189110995372</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45969.189110995372</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45969.189110995372</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45969.189110995372</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45969.189110995372</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45969.189110995372</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45969.189110995372</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45969.189110995372</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45969.189110995372</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45969.189110995372</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45969.189110995372</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45969.189110995372</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45969.189110995372</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45969.189110995372</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45969.189110995372</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45969.189110995372</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45969.189110995372</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45969.189110995372</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45969.189110995372</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45969.189110995372</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45969.189110995372</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45969.189110995372</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45969.189110995372</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45969.189110995372</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45969.189110995372</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45969.189110995372</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45969.189110995372</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45969.189110995372</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45969.189110995372</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45969.189110995372</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45969.189110995372</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45969.189110995372</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45969.189110995372</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45969.189110995372</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45969.189110995372</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45969.189110995372</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45969.189110995372</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45969.189110995372</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45969.189110995372</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45969.189110995372</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45969.189110995372</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45969.189110995372</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45969.189110995372</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45969.189110995372</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45969.189110995372</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45969.189110995372</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45969.189110995372</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45969.189110995372</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45969.189110995372</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45969.189110995372</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45969.189110995372</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45969.189110995372</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45969.189110995372</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45969.189110995372</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45969.189110995372</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45969.189110995372</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45969.189110995372</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45969.189110995372</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45969.189110995372</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45969.189110995372</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45969.189110995372</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45969.189110995372</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45969.189110995372</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45969.189110995372</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45969.189110995372</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45969.189110995372</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45969.189110995372</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45969.189110995372</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45969.189110995372</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45969.189110995372</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45969.189110995372</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45969.189110995372</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45969.189110995372</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45969.189110995372</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45969.189110995372</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45969.189110995372</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45969.189110995372</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45969.189110995372</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6"/>
  <sheetViews>
    <sheetView workbookViewId="0">
      <selection activeCell="H6" sqref="H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39120</v>
      </c>
      <c r="B2" s="37" t="str">
        <f>IFERROR(VLOOKUP(D2,DB!A:K,11,0),"")</f>
        <v>R5</v>
      </c>
      <c r="C2" s="37">
        <v>3</v>
      </c>
      <c r="D2" s="107" t="s">
        <v>36011</v>
      </c>
      <c r="E2" s="37" t="s">
        <v>39021</v>
      </c>
      <c r="F2" s="38">
        <v>45891.832060185188</v>
      </c>
      <c r="G2" s="122">
        <f ca="1">IFERROR(NOW()-F2,"")</f>
        <v>77.357050810183864</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39108</v>
      </c>
      <c r="F3" s="38">
        <v>45926.188877314817</v>
      </c>
      <c r="G3" s="122">
        <f t="shared" ref="G3" ca="1" si="0">IFERROR(NOW()-F3,"")</f>
        <v>43.000233680555539</v>
      </c>
      <c r="H3" s="38">
        <v>45926.158159722225</v>
      </c>
      <c r="I3" s="37" t="str">
        <f>IFERROR(VLOOKUP(D3,DB!A:F,6,0),"")</f>
        <v>SCECO</v>
      </c>
      <c r="J3" s="37" t="str">
        <f>IFERROR(VLOOKUP(D3,DB!A:G,7,0),"")</f>
        <v>Good</v>
      </c>
      <c r="K3" s="37" t="s">
        <v>39123</v>
      </c>
      <c r="L3" s="37" t="str">
        <f>IFERROR(VLOOKUP(D3,DB!A:I,9,0),"")</f>
        <v>Latis</v>
      </c>
      <c r="M3" s="106"/>
    </row>
    <row r="4" spans="1:13" ht="48" customHeight="1">
      <c r="A4" s="130" t="s">
        <v>39124</v>
      </c>
      <c r="B4" s="130" t="str">
        <f>IFERROR(VLOOKUP(D4,DB!A:K,11,0),"")</f>
        <v>R5</v>
      </c>
      <c r="C4" s="130">
        <v>1</v>
      </c>
      <c r="D4" s="130" t="s">
        <v>34758</v>
      </c>
      <c r="E4" s="130" t="s">
        <v>39108</v>
      </c>
      <c r="F4" s="131">
        <v>45948.661111111112</v>
      </c>
      <c r="G4" s="132">
        <f ca="1">IFERROR(NOW()-F4,"")</f>
        <v>20.527999884259771</v>
      </c>
      <c r="H4" s="131">
        <v>45948.661111111112</v>
      </c>
      <c r="I4" s="130" t="str">
        <f>IFERROR(VLOOKUP(D4,DB!A:F,6,0),"")</f>
        <v>SCECO</v>
      </c>
      <c r="J4" s="130" t="str">
        <f>IFERROR(VLOOKUP(D4,DB!A:G,7,0),"")</f>
        <v>Dead</v>
      </c>
      <c r="K4" s="130" t="s">
        <v>39125</v>
      </c>
      <c r="L4" s="130" t="str">
        <f>IFERROR(VLOOKUP(D4,DB!A:I,9,0),"")</f>
        <v>Latis</v>
      </c>
    </row>
    <row r="5" spans="1:13" ht="15">
      <c r="A5" s="130" t="s">
        <v>39126</v>
      </c>
      <c r="B5" s="130" t="str">
        <f>IFERROR(VLOOKUP(D5,DB!A:K,11,0),"")</f>
        <v>R5</v>
      </c>
      <c r="C5" s="130">
        <v>1</v>
      </c>
      <c r="D5" s="130" t="s">
        <v>32330</v>
      </c>
      <c r="E5" s="37" t="s">
        <v>39021</v>
      </c>
      <c r="F5" s="131">
        <v>45968.848599537036</v>
      </c>
      <c r="G5" s="132">
        <f ca="1">IFERROR(NOW()-F5,"")</f>
        <v>0.34051145833655028</v>
      </c>
      <c r="H5" s="131">
        <v>45968.827465277776</v>
      </c>
      <c r="I5" s="130" t="str">
        <f>IFERROR(VLOOKUP(D5,DB!A:F,6,0),"")</f>
        <v>SCECO</v>
      </c>
      <c r="J5" s="130" t="str">
        <f>IFERROR(VLOOKUP(D5,DB!A:G,7,0),"")</f>
        <v>Dead</v>
      </c>
      <c r="K5" s="130" t="s">
        <v>39127</v>
      </c>
      <c r="L5" s="130" t="str">
        <f>IFERROR(VLOOKUP(D5,DB!A:I,9,0),"")</f>
        <v>Latis</v>
      </c>
    </row>
    <row r="6" spans="1:13" ht="30.75">
      <c r="A6" s="130" t="s">
        <v>39128</v>
      </c>
      <c r="B6" s="130" t="str">
        <f>IFERROR(VLOOKUP(D6,DB!A:K,11,0),"")</f>
        <v>R5</v>
      </c>
      <c r="C6" s="130">
        <v>1</v>
      </c>
      <c r="D6" s="130" t="s">
        <v>31937</v>
      </c>
      <c r="E6" s="130" t="s">
        <v>39021</v>
      </c>
      <c r="F6" s="131">
        <v>45969.156712962962</v>
      </c>
      <c r="G6" s="132">
        <f ca="1">IFERROR(NOW()-F6,"")</f>
        <v>3.2398032410128508E-2</v>
      </c>
      <c r="H6" s="131">
        <v>45968.953599537039</v>
      </c>
      <c r="I6" s="130" t="str">
        <f>IFERROR(VLOOKUP(D6,DB!A:F,6,0),"")</f>
        <v>SCECO</v>
      </c>
      <c r="J6" s="130" t="str">
        <f>IFERROR(VLOOKUP(D6,DB!A:G,7,0),"")</f>
        <v>Good</v>
      </c>
      <c r="K6" s="130" t="s">
        <v>39129</v>
      </c>
      <c r="L6" s="130" t="str">
        <f>IFERROR(VLOOKUP(D6,DB!A:I,9,0),"")</f>
        <v>Latis</v>
      </c>
    </row>
    <row r="7" spans="1:13" ht="15">
      <c r="A7" s="130"/>
      <c r="B7" s="130" t="str">
        <f>IFERROR(VLOOKUP(D7,DB!A:K,11,0),"")</f>
        <v/>
      </c>
      <c r="C7" s="130"/>
      <c r="D7" s="130"/>
      <c r="E7" s="130"/>
      <c r="F7" s="131"/>
      <c r="G7" s="132">
        <f ca="1">IFERROR(NOW()-F7,"")</f>
        <v>45969.189110995372</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45969.189110995372</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45969.189110995372</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45969.189110995372</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45969.189110995372</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45969.189110995372</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45969.189110995372</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45969.189110995372</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45969.189110995372</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45969.189110995372</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45969.189110995372</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45969.189110995372</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45969.189110995372</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45969.189110995372</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45969.189110995372</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45969.189110995372</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45969.189110995372</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45969.189110995372</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45969.189110995372</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45969.189110995372</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45969.189110995372</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45969.189110995372</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45969.189110995372</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45969.189110995372</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45969.189110995372</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45969.189110995372</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45969.189110995372</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45969.189110995372</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45969.189110995372</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45969.189110995372</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45969.189110995372</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45969.189110995372</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45969.189110995372</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45969.189110995372</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45969.189110995372</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45969.189110995372</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45969.189110995372</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45969.189110995372</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45969.189110995372</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45969.189110995372</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45969.189110995372</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45969.189110995372</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45969.189110995372</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45969.189110995372</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45969.189110995372</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45969.189110995372</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45969.189110995372</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45969.189110995372</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45969.189110995372</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45969.189110995372</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45969.189110995372</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45969.189110995372</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45969.189110995372</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45969.189110995372</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45969.189110995372</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45969.189110995372</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45969.189110995372</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45969.189110995372</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45969.189110995372</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45969.189110995372</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45969.189110995372</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45969.189110995372</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45969.189110995372</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45969.189110995372</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45969.189110995372</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45969.189110995372</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45969.189110995372</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45969.189110995372</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45969.189110995372</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45969.189110995372</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45969.189110995372</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45969.189110995372</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45969.189110995372</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45969.189110995372</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45969.189110995372</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45969.189110995372</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45969.189110995372</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45969.189110995372</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45969.189110995372</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45969.189110995372</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45969.189110995372</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45969.189110995372</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45969.189110995372</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45969.189110995372</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45969.189110995372</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45969.189110995372</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45969.189110995372</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45969.189110995372</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45969.189110995372</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45969.189110995372</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45969.189110995372</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45969.189110995372</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45969.189110995372</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45969.189110995372</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45969.189110995372</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45969.189110995372</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45969.189110995372</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45969.189110995372</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45969.189110995372</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45969.189110995372</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45969.189110995372</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45969.189110995372</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45969.189110995372</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45969.189110995372</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45969.189110995372</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45969.189110995372</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45969.189110995372</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45969.189110995372</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45969.189110995372</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45969.189110995372</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45969.189110995372</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45969.189110995372</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45969.189110995372</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45969.189110995372</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45969.189110995372</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45969.189110995372</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45969.189110995372</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45969.189110995372</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45969.189110995372</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45969.189110995372</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45969.189110995372</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45969.189110995372</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45969.189110995372</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45969.189110995372</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45969.189110995372</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45969.189110995372</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45969.189110995372</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45969.189110995372</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45969.189110995372</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45969.189110995372</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45969.189110995372</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45969.189110995372</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45969.189110995372</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45969.189110995372</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45969.189110995372</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45969.189110995372</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45969.189110995372</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45969.189110995372</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45969.189110995372</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45969.189110995372</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45969.189110995372</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45969.189110995372</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45969.189110995372</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45969.189110995372</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45969.189110995372</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45969.189110995372</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45969.189110995372</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45969.189110995372</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45969.189110995372</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45969.189110995372</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45969.189110995372</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45969.189110995372</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45969.189110995372</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45969.189110995372</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45969.189110995372</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45969.189110995372</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45969.189110995372</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45969.189110995372</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45969.189110995372</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45969.189110995372</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45969.189110995372</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45969.189110995372</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45969.189110995372</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45969.189110995372</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45969.189110995372</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45969.189110995372</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45969.189110995372</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45969.189110995372</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45969.189110995372</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45969.189110995372</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45969.189110995372</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45969.189110995372</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45969.189110995372</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45969.189110995372</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45969.189110995372</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45969.189110995372</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45969.189110995372</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45969.189110995372</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45969.189110995372</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45969.189110995372</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45969.189110995372</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45969.189110995372</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45969.189110995372</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45969.189110995372</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45969.189110995372</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45969.189110995372</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45969.189110995372</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45969.189110995372</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45969.189110995372</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45969.189110995372</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45969.189110995372</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45969.189110995372</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45969.189110995372</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45969.189110995372</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45969.189110995372</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45969.189110995372</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45969.189110995372</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45969.189110995372</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45969.189110995372</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45969.189110995372</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45969.189110995372</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45969.189110995372</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45969.189110995372</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45969.189110995372</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45969.189110995372</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45969.189110995372</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45969.189110995372</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45969.189110995372</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45969.189110995372</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45969.189110995372</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45969.189110995372</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45969.189110995372</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45969.189110995372</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45969.189110995372</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45969.189110995372</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45969.189110995372</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45969.189110995372</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45969.189110995372</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45969.189110995372</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45969.189110995372</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45969.189110995372</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45969.189110995372</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45969.189110995372</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45969.189110995372</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45969.189110995372</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45969.189110995372</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45969.189110995372</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45969.189110995372</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45969.189110995372</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45969.189110995372</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45969.189110995372</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45969.189110995372</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45969.189110995372</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45969.189110995372</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45969.189110995372</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45969.189110995372</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45969.189110995372</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45969.189110995372</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45969.189110995372</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45969.189110995372</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45969.189110995372</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45969.189110995372</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45969.189110995372</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45969.189110995372</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45969.189110995372</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45969.189110995372</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45969.189110995372</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45969.189110995372</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45969.189110995372</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45969.189110995372</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45969.189110995372</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45969.189110995372</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45969.189110995372</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45969.189110995372</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45969.189110995372</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45969.189110995372</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45969.189110995372</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45969.189110995372</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45969.189110995372</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45969.189110995372</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45969.189110995372</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45969.189110995372</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45969.189110995372</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45969.189110995372</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45969.189110995372</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45969.189110995372</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45969.189110995372</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45969.189110995372</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45969.189110995372</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45969.189110995372</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45969.189110995372</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45969.189110995372</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39130</v>
      </c>
      <c r="B2" s="61" t="str">
        <f>IFERROR(VLOOKUP(D2,DB!A:K,11,0),"")</f>
        <v>R6</v>
      </c>
      <c r="C2" s="61">
        <v>1</v>
      </c>
      <c r="D2" s="61" t="s">
        <v>37495</v>
      </c>
      <c r="E2" s="61" t="s">
        <v>39021</v>
      </c>
      <c r="F2" s="144">
        <v>45968.900740740741</v>
      </c>
      <c r="G2" s="145">
        <f ca="1">IFERROR(NOW()-F2,"-")</f>
        <v>0.28837025463144528</v>
      </c>
      <c r="H2" s="146">
        <v>45968.893738425926</v>
      </c>
      <c r="I2" s="86" t="str">
        <f>IFERROR(VLOOKUP(D2,DB!A:F,6,0),"")</f>
        <v>Generator-SG</v>
      </c>
      <c r="J2" s="61" t="str">
        <f>IFERROR(VLOOKUP(D2,DB!A:G,7,0),"")</f>
        <v>Dead</v>
      </c>
      <c r="K2" s="147" t="s">
        <v>39131</v>
      </c>
      <c r="L2" s="148" t="str">
        <f>IFERROR(VLOOKUP(D2,DB!A:I,9,0),"")</f>
        <v>Latis</v>
      </c>
    </row>
    <row r="3" spans="1:12" ht="31.5" customHeight="1">
      <c r="A3" s="86"/>
      <c r="B3" s="61" t="str">
        <f>IFERROR(VLOOKUP(D3,DB!A:K,11,0),"")</f>
        <v/>
      </c>
      <c r="C3" s="61"/>
      <c r="D3" s="61"/>
      <c r="E3" s="61"/>
      <c r="F3" s="144"/>
      <c r="G3" s="145">
        <f ca="1">IFERROR(NOW()-F3,"-")</f>
        <v>45969.189110995372</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45969.189110995372</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45969.189110995372</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45969.189110995372</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45969.189110995372</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45969.189110995372</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45969.189110995372</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45969.189110995372</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45969.189110995372</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45969.189110995372</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45969.189110995372</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45969.189110995372</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45969.189110995372</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45969.189110995372</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45969.189110995372</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45969.189110995372</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45969.189110995372</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45969.189110995372</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2025-11-08T01:33:24Z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