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480" documentId="120_S{2AC9BD13-BADA-5192-A53E-5A8FF88502F6}" xr6:coauthVersionLast="47" xr6:coauthVersionMax="47" xr10:uidLastSave="{A71BAD80-C3CF-4EF2-A607-90FB93321923}"/>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G2" i="1"/>
  <c r="B5" i="5"/>
  <c r="G5" i="5"/>
  <c r="I5" i="5"/>
  <c r="J5" i="5"/>
  <c r="L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<sst xmlns="http://schemas.openxmlformats.org/spreadsheetml/2006/main" count="180293" uniqueCount="39132">
  <si>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</si>
  <si>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</si>
  <si>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</si>
  <si>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</si>
  <si>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</si>
  <si>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</si>
  <si>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</si>
  <si>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</si>
  <si>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</si>
  <si>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</si>
  <si>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</si>
  <si>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</si>
  <si>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</si>
  <si>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</si>
  <si>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</si>
  <si>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</si>
  <si>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</si>
  <si>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</si>
  <si>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</si>
  <si>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</si>
  <si>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</si>
  <si>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</si>
  <si>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</si>
  <si>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</si>
  <si>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</si>
  <si>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</si>
  <si>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</si>
  <si>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</si>
  <si>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</si>
  <si>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</si>
  <si>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</si>
  <si>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</si>
  <si>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</si>
  <si>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</si>
  <si>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</si>
  <si>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</si>
  <si>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</si>
  <si>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</si>
  <si>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</si>
  <si>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</si>
  <si>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</si>
  <si>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</si>
  <si>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</si>
  <si>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</si>
  <si>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</si>
  <si>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</si>
  <si>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</si>
  <si>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</si>
  <si>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</si>
  <si>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</si>
  <si>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</si>
  <si>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</si>
  <si>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</si>
  <si>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</si>
  <si>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</si>
  <si>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</si>
  <si>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</si>
  <si>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</si>
  <si>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</si>
  <si>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</si>
  <si>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</si>
  <si>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</si>
  <si>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</si>
  <si>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</si>
  <si>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</si>
  <si>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</si>
  <si>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</si>
  <si>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</si>
  <si>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</si>
  <si>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</si>
  <si>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</si>
  <si>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</si>
  <si>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</si>
  <si>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</si>
  <si>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</si>
  <si>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</si>
  <si>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</si>
  <si>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</si>
  <si>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</si>
  <si>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</si>
  <si>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</si>
  <si>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</si>
  <si>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</si>
  <si>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</si>
  <si>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</si>
  <si>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</si>
  <si>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</si>
  <si>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</si>
  <si>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</si>
  <si>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</si>
  <si>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</si>
  <si>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</si>
  <si>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</si>
  <si>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</si>
  <si>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</si>
  <si>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</si>
  <si>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</si>
  <si>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</si>
  <si>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</si>
  <si>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</si>
  <si>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</si>
  <si>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</si>
  <si>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</si>
  <si>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</si>
  <si>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</si>
  <si>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</si>
  <si>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</si>
  <si>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</si>
  <si>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</si>
  <si>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</si>
  <si>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</si>
  <si>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</si>
  <si>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</si>
  <si>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</si>
  <si>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</si>
  <si>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</si>
  <si>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</si>
  <si>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</si>
  <si>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</si>
  <si>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</si>
  <si>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</si>
  <si>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</si>
  <si>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</si>
  <si>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</si>
  <si>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</si>
  <si>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</si>
  <si>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</si>
  <si>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</si>
  <si>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</si>
  <si>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</si>
  <si>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</si>
  <si>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</si>
  <si>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</si>
  <si>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</si>
  <si>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</si>
  <si>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</si>
  <si>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</si>
  <si>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</si>
  <si>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</si>
  <si>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</si>
  <si>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</si>
  <si>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</si>
  <si>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</si>
  <si>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</si>
  <si>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</si>
  <si>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</si>
  <si>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</si>
  <si>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</si>
  <si>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</si>
  <si>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</si>
  <si>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</si>
  <si>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</si>
  <si>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</si>
  <si>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</si>
  <si>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</si>
  <si>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</si>
  <si>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</si>
  <si>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</si>
  <si>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</si>
  <si>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</si>
  <si>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</si>
  <si>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</si>
  <si>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</si>
  <si>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</si>
  <si>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</si>
  <si>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</si>
  <si>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</si>
  <si>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</si>
  <si>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</si>
  <si>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</si>
  <si>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</si>
  <si>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</si>
  <si>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</si>
  <si>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</si>
  <si>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</si>
  <si>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</si>
  <si>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</si>
  <si>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</si>
  <si>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</si>
  <si>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</si>
  <si>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</si>
  <si>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</si>
  <si>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</si>
  <si>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</si>
  <si>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</si>
  <si>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</si>
  <si>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</si>
  <si>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</si>
  <si>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</si>
  <si>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</si>
  <si>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</si>
  <si>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</si>
  <si>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</si>
  <si>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</si>
  <si>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</si>
  <si>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</si>
  <si>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</si>
  <si>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</si>
  <si>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</si>
  <si>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</si>
  <si>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</si>
  <si>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</si>
  <si>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</si>
  <si>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</si>
  <si>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</si>
  <si>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</si>
  <si>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</si>
  <si>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</si>
  <si>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</si>
  <si>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</si>
  <si>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</si>
  <si>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</si>
  <si>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</si>
  <si>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</si>
  <si>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</si>
  <si>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</si>
  <si>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</si>
  <si>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</si>
  <si>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</si>
  <si>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</si>
  <si>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</si>
  <si>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</si>
  <si>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</si>
  <si>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</si>
  <si>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</si>
  <si>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</si>
  <si>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</si>
  <si>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</si>
  <si>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</si>
  <si>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</si>
  <si>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</si>
  <si>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</si>
  <si>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</si>
  <si>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</si>
  <si>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</si>
  <si>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</si>
  <si>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</si>
  <si>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</si>
  <si>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</si>
  <si>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</si>
  <si>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</si>
  <si>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</si>
  <si>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</si>
  <si>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</si>
  <si>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</si>
  <si>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</si>
  <si>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</si>
  <si>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</si>
  <si>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</si>
  <si>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</si>
  <si>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</si>
  <si>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</si>
  <si>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</si>
  <si>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</si>
  <si>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</si>
  <si>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</si>
  <si>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</si>
  <si>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</si>
  <si>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</si>
  <si>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</si>
  <si>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</si>
  <si>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</si>
  <si>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</si>
  <si>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</si>
  <si>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</si>
  <si>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</si>
  <si>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</si>
  <si>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</si>
  <si>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</si>
  <si>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</si>
  <si>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</si>
  <si>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</si>
  <si>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</si>
  <si>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</si>
  <si>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</si>
  <si>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</si>
  <si>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</si>
  <si>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</si>
  <si>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</si>
  <si>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</si>
  <si>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</si>
  <si>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</si>
  <si>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</si>
  <si>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</si>
  <si>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</si>
  <si>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</si>
  <si>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</si>
  <si>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</si>
  <si>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</si>
  <si>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</si>
  <si>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</si>
  <si>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</si>
  <si>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</si>
  <si>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</si>
  <si>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</si>
  <si>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</si>
  <si>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</si>
  <si>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</si>
  <si>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</si>
  <si>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</si>
  <si>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</si>
  <si>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</si>
  <si>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</si>
  <si>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</si>
  <si>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</si>
  <si>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</si>
  <si>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</si>
  <si>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</si>
  <si>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</si>
  <si>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</si>
  <si>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</si>
  <si>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</si>
  <si>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</si>
  <si>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</si>
  <si>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</si>
  <si>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</si>
  <si>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</si>
  <si>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</si>
  <si>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</si>
  <si>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</si>
  <si>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</si>
  <si>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</si>
  <si>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</si>
  <si>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</si>
  <si>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</si>
  <si>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</si>
  <si>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</si>
  <si>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</si>
  <si>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</si>
  <si>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</si>
  <si>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</si>
  <si>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</si>
  <si>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</si>
  <si>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</si>
  <si>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</si>
  <si>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</si>
  <si>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</si>
  <si>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</si>
  <si>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</si>
  <si>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</si>
  <si>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</si>
  <si>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</si>
  <si>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</si>
  <si>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</si>
  <si>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</si>
  <si>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</si>
  <si>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</si>
  <si>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</si>
  <si>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</si>
  <si>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</si>
  <si>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</si>
  <si>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</si>
  <si>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</si>
  <si>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</si>
  <si>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</si>
  <si>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</si>
  <si>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</si>
  <si>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</si>
  <si>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</si>
  <si>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</si>
  <si>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</si>
  <si>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</si>
  <si>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</si>
  <si>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</si>
  <si>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</si>
  <si>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</si>
  <si>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</si>
  <si>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</si>
  <si>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</si>
  <si>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</si>
  <si>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</si>
  <si>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</si>
  <si>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</si>
  <si>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</si>
  <si>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</si>
  <si>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</si>
  <si>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</si>
  <si>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</si>
  <si>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</si>
  <si>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</si>
  <si>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</si>
  <si>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</si>
  <si>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</si>
  <si>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</si>
  <si>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</si>
  <si>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</si>
  <si>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</si>
  <si>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</si>
  <si>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</si>
  <si>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</si>
  <si>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</si>
  <si>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</si>
  <si>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</si>
  <si>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</si>
  <si>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</si>
  <si>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</si>
  <si>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</si>
  <si>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</si>
  <si>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</si>
  <si>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</si>
  <si>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</si>
  <si>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</si>
  <si>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</si>
  <si>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</si>
  <si>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</si>
  <si>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</si>
  <si>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</si>
  <si>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</si>
  <si>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</si>
  <si>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</si>
  <si>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</si>
  <si>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</si>
  <si>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</si>
  <si>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</si>
  <si>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</si>
  <si>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</si>
  <si>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</si>
  <si>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</si>
  <si>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</si>
  <si>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</si>
  <si>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</si>
  <si>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</si>
  <si>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</si>
  <si>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</si>
  <si>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</si>
  <si>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</si>
  <si>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</si>
  <si>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</si>
  <si>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</si>
  <si>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</si>
  <si>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</si>
  <si>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</si>
  <si>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</si>
  <si>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</si>
  <si>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</si>
  <si>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</si>
  <si>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</si>
  <si>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</si>
  <si>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</si>
  <si>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</si>
  <si>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</si>
  <si>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</si>
  <si>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</si>
  <si>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</si>
  <si>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</si>
  <si>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</si>
  <si>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</si>
  <si>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</si>
  <si>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</si>
  <si>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</si>
  <si>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</si>
  <si>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</si>
  <si>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</si>
  <si>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</si>
  <si>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</si>
  <si>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</si>
  <si>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</si>
  <si>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</si>
  <si>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</si>
  <si>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</si>
  <si>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</si>
  <si>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</si>
  <si>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</si>
  <si>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</si>
  <si>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</si>
  <si>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</si>
  <si>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</si>
  <si>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</si>
  <si>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</si>
  <si>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</si>
  <si>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</si>
  <si>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</si>
  <si>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</si>
  <si>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</si>
  <si>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</si>
  <si>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</si>
  <si>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</si>
  <si>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</si>
  <si>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</si>
  <si>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</si>
  <si>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</si>
  <si>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</si>
  <si>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</si>
  <si>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</si>
  <si>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</si>
  <si>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</si>
  <si>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</si>
  <si>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</si>
  <si>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</si>
  <si>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</si>
  <si>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</si>
  <si>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</si>
  <si>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</si>
  <si>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</si>
  <si>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</si>
  <si>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</si>
  <si>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</si>
  <si>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</si>
  <si>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</si>
  <si>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</si>
  <si>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</si>
  <si>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</si>
  <si>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</si>
  <si>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</si>
  <si>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</si>
  <si>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</si>
  <si>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</si>
  <si>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</si>
  <si>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</si>
  <si>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</si>
  <si>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</si>
  <si>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</si>
  <si>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</si>
  <si>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</si>
  <si>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</si>
  <si>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</si>
  <si>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</si>
  <si>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</si>
  <si>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</si>
  <si>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</si>
  <si>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</si>
  <si>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</si>
  <si>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</si>
  <si>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</si>
  <si>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</si>
  <si>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</si>
  <si>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</si>
  <si>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</si>
  <si>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</si>
  <si>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</si>
  <si>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</si>
  <si>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</si>
  <si>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</si>
  <si>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</si>
  <si>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</si>
  <si>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</si>
  <si>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</si>
  <si>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</si>
  <si>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</si>
  <si>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</si>
  <si>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</si>
  <si>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</si>
  <si>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</si>
  <si>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</si>
  <si>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</si>
  <si>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</si>
  <si>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</si>
  <si>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</si>
  <si>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</si>
  <si>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</si>
  <si>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</si>
  <si>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</si>
  <si>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</si>
  <si>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</si>
  <si>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</si>
  <si>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</si>
  <si>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</si>
  <si>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</si>
  <si>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</si>
  <si>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</si>
  <si>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</si>
  <si>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</si>
  <si>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</si>
  <si>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</si>
  <si>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</si>
  <si>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</si>
  <si>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</si>
  <si>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</si>
  <si>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</si>
  <si>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</si>
  <si>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</si>
  <si>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</si>
  <si>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</si>
  <si>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</si>
  <si>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</si>
  <si>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</si>
  <si>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</si>
  <si>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</si>
  <si>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</si>
  <si>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</si>
  <si>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</si>
  <si>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</si>
  <si>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</si>
  <si>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</si>
  <si>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</si>
  <si>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</si>
  <si>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</si>
  <si>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</si>
  <si>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</si>
  <si>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</si>
  <si>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</si>
  <si>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</si>
  <si>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</si>
  <si>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</si>
  <si>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</si>
  <si>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</si>
  <si>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</si>
  <si>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</si>
  <si>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</si>
  <si>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</si>
  <si>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</si>
  <si>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</si>
  <si>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</si>
  <si>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</si>
  <si>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</si>
  <si>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</si>
  <si>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</si>
  <si>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</si>
  <si>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</si>
  <si>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</si>
  <si>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</si>
  <si>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</si>
  <si>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</si>
  <si>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</si>
  <si>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</si>
  <si>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</si>
  <si>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</si>
  <si>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</si>
  <si>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</si>
  <si>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</si>
  <si>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</si>
  <si>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</si>
  <si>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</si>
  <si>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</si>
  <si>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</si>
  <si>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</si>
  <si>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</si>
  <si>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</si>
  <si>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</si>
  <si>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</si>
  <si>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</si>
  <si>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</si>
  <si>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</si>
  <si>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</si>
  <si>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</si>
  <si>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</si>
  <si>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</si>
  <si>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</si>
  <si>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</si>
  <si>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</si>
  <si>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</si>
  <si>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</si>
  <si>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</si>
  <si>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</si>
  <si>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</si>
  <si>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</si>
  <si>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</si>
  <si>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</si>
  <si>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</si>
  <si>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</si>
  <si>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</si>
  <si>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</si>
  <si>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</si>
  <si>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</si>
  <si>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</si>
  <si>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</si>
  <si>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</si>
  <si>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</si>
  <si>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</si>
  <si>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</si>
  <si>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</si>
  <si>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</si>
  <si>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</si>
  <si>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</si>
  <si>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</si>
  <si>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</si>
  <si>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</si>
  <si>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</si>
  <si>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</si>
  <si>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</si>
  <si>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</si>
  <si>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</si>
  <si>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</si>
  <si>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</si>
  <si>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</si>
  <si>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</si>
  <si>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</si>
  <si>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</si>
  <si>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</si>
  <si>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</si>
  <si>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</si>
  <si>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</si>
  <si>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</si>
  <si>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</si>
  <si>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</si>
  <si>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</si>
  <si>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</si>
  <si>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</si>
  <si>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</si>
  <si>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</si>
  <si>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</si>
  <si>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</si>
  <si>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</si>
  <si>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</si>
  <si>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</si>
  <si>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</si>
  <si>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</si>
  <si>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</si>
  <si>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</si>
  <si>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</si>
  <si>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</si>
  <si>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</si>
  <si>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</si>
  <si>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</si>
  <si>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</si>
  <si>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</si>
  <si>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</si>
  <si>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</si>
  <si>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</si>
  <si>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</si>
  <si>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</si>
  <si>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</si>
  <si>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</si>
  <si>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</si>
  <si>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</si>
  <si>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</si>
  <si>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</si>
  <si>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</si>
  <si>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</si>
  <si>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</si>
  <si>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</si>
  <si>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</si>
  <si>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</si>
  <si>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</si>
  <si>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</si>
  <si>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</si>
  <si>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</si>
  <si>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</si>
  <si>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</si>
  <si>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</si>
  <si>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</si>
  <si>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</si>
  <si>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</si>
  <si>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</si>
  <si>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</si>
  <si>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</si>
  <si>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</si>
  <si>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</si>
  <si>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</si>
  <si>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</si>
  <si>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</si>
  <si>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</si>
  <si>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</si>
  <si>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</si>
  <si>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</si>
  <si>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</si>
  <si>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</si>
  <si>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</si>
  <si>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</si>
  <si>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</si>
  <si>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</si>
  <si>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</si>
  <si>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</si>
  <si>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</si>
  <si>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</si>
  <si>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</si>
  <si>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</si>
  <si>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</si>
  <si>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</si>
  <si>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</si>
  <si>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</si>
  <si>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</si>
  <si>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</si>
  <si>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</si>
  <si>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</si>
  <si>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</si>
  <si>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</si>
  <si>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</si>
  <si>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</si>
  <si>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</si>
  <si>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</si>
  <si>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</si>
  <si>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</si>
  <si>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</si>
  <si>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</si>
  <si>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</si>
  <si>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</si>
  <si>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</si>
  <si>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</si>
  <si>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</si>
  <si>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</si>
  <si>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</si>
  <si>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</si>
  <si>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</si>
  <si>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</si>
  <si>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</si>
  <si>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</si>
  <si>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</si>
  <si>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</si>
  <si>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</si>
  <si>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</si>
  <si>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</si>
  <si>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</si>
  <si>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</si>
  <si>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</si>
  <si>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</si>
  <si>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</si>
  <si>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</si>
  <si>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</si>
  <si>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</si>
  <si>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</si>
  <si>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</si>
  <si>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</si>
  <si>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</si>
  <si>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</si>
  <si>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</si>
  <si>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</si>
  <si>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</si>
  <si>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</si>
  <si>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</si>
  <si>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</si>
  <si>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</si>
  <si>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</si>
  <si>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</si>
  <si>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</si>
  <si>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</si>
  <si>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</si>
  <si>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</si>
  <si>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</si>
  <si>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</si>
  <si>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</si>
  <si>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</si>
  <si>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</si>
  <si>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</si>
  <si>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</si>
  <si>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</si>
  <si>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</si>
  <si>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</si>
  <si>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</si>
  <si>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</si>
  <si>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</si>
  <si>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</si>
  <si>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</si>
  <si>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</si>
  <si>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</si>
  <si>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</si>
  <si>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</si>
  <si>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</si>
  <si>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</si>
  <si>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</si>
  <si>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</si>
  <si>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</si>
  <si>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</si>
  <si>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</si>
  <si>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</si>
  <si>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</si>
  <si>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</si>
  <si>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</si>
  <si>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</si>
  <si>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</si>
  <si>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</si>
  <si>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</si>
  <si>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</si>
  <si>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</si>
  <si>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</si>
  <si>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</si>
  <si>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</si>
  <si>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</si>
  <si>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</si>
  <si>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</si>
  <si>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</si>
  <si>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</si>
  <si>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</si>
  <si>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</si>
  <si>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</si>
  <si>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</si>
  <si>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</si>
  <si>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</si>
  <si>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</si>
  <si>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</si>
  <si>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</si>
  <si>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</si>
  <si>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</si>
  <si>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</si>
  <si>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</si>
  <si>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</si>
  <si>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</si>
  <si>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</si>
  <si>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</si>
  <si>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</si>
  <si>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</si>
  <si>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</si>
  <si>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</si>
  <si>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</si>
  <si>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</si>
  <si>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</si>
  <si>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</si>
  <si>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</si>
  <si>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</si>
  <si>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</si>
  <si>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</si>
  <si>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</si>
  <si>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</si>
  <si>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</si>
  <si>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</si>
  <si>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</si>
  <si>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</si>
  <si>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</si>
  <si>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</si>
  <si>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</si>
  <si>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</si>
  <si>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</si>
  <si>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</si>
  <si>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</si>
  <si>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</si>
  <si>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</si>
  <si>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</si>
  <si>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</si>
  <si>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</si>
  <si>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</si>
  <si>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</si>
  <si>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</si>
  <si>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</si>
  <si>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</si>
  <si>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</si>
  <si>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</si>
  <si>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</si>
  <si>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</si>
  <si>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</si>
  <si>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</si>
  <si>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</si>
  <si>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</si>
  <si>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</si>
  <si>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</si>
  <si>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</si>
  <si>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</si>
  <si>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</si>
  <si>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</si>
  <si>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</si>
  <si>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</si>
  <si>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</si>
  <si>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</si>
  <si>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</si>
  <si>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</si>
  <si>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</si>
  <si>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</si>
  <si>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</si>
  <si>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</si>
  <si>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</si>
  <si>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</si>
  <si>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</si>
  <si>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</si>
  <si>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</si>
  <si>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</si>
  <si>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</si>
  <si>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</si>
  <si>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</si>
  <si>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</si>
  <si>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</si>
  <si>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</si>
  <si>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</si>
  <si>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</si>
  <si>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</si>
  <si>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</si>
  <si>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</si>
  <si>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</si>
  <si>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</si>
  <si>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</si>
  <si>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</si>
  <si>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</si>
  <si>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</si>
  <si>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</si>
  <si>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</si>
  <si>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</si>
  <si>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</si>
  <si>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</si>
  <si>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</si>
  <si>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</si>
  <si>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</si>
  <si>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</si>
  <si>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</si>
  <si>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</si>
  <si>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</si>
  <si>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</si>
  <si>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</si>
  <si>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</si>
  <si>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</si>
  <si>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</si>
  <si>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</si>
  <si>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</si>
  <si>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</si>
  <si>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</si>
  <si>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</si>
  <si>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</si>
  <si>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</si>
  <si>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</si>
  <si>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</si>
  <si>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</si>
  <si>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</si>
  <si>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</si>
  <si>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</si>
  <si>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</si>
  <si>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</si>
  <si>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</si>
  <si>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</si>
  <si>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</si>
  <si>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</si>
  <si>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</si>
  <si>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</si>
  <si>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</si>
  <si>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</si>
  <si>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</si>
  <si>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</si>
  <si>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</si>
  <si>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</si>
  <si>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</si>
  <si>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</si>
  <si>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</si>
  <si>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</si>
  <si>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</si>
  <si>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</si>
  <si>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</si>
  <si>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</si>
  <si>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</si>
  <si>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</si>
  <si>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</si>
  <si>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</si>
  <si>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</si>
  <si>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</si>
  <si>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</si>
  <si>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</si>
  <si>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</si>
  <si>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</si>
  <si>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</si>
  <si>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</si>
  <si>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</si>
  <si>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</si>
  <si>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</si>
  <si>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</si>
  <si>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</si>
  <si>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</si>
  <si>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</si>
  <si>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</si>
  <si>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</si>
  <si>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</si>
  <si>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</si>
  <si>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</si>
  <si>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</si>
  <si>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</si>
  <si>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</si>
  <si>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</si>
  <si>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</si>
  <si>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</si>
  <si>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</si>
  <si>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</si>
  <si>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</si>
  <si>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</si>
  <si>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</si>
  <si>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</si>
  <si>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</si>
  <si>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</si>
  <si>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</si>
  <si>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</si>
  <si>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</si>
  <si>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</si>
  <si>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</si>
  <si>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</si>
  <si>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</si>
  <si>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</si>
  <si>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</si>
  <si>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</si>
  <si>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</si>
  <si>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</si>
  <si>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</si>
  <si>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</si>
  <si>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</si>
  <si>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</si>
  <si>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</si>
  <si>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</si>
  <si>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</si>
  <si>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</si>
  <si>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</si>
  <si>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</si>
  <si>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</si>
  <si>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</si>
  <si>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</si>
  <si>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</si>
  <si>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</si>
  <si>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</si>
  <si>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</si>
  <si>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</si>
  <si>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</si>
  <si>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</si>
  <si>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</si>
  <si>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</si>
  <si>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</si>
  <si>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</si>
  <si>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</si>
  <si>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</si>
  <si>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</si>
  <si>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</si>
  <si>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</si>
  <si>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</si>
  <si>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</si>
  <si>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</si>
  <si>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</si>
  <si>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</si>
  <si>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</si>
  <si>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</si>
  <si>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</si>
  <si>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</si>
  <si>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</si>
  <si>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</si>
  <si>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</si>
  <si>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</si>
  <si>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</si>
  <si>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</si>
  <si>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</si>
  <si>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</si>
  <si>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</si>
  <si>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</si>
  <si>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</si>
  <si>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</si>
  <si>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</si>
  <si>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</si>
  <si>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</si>
  <si>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</si>
  <si>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</si>
  <si>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</si>
  <si>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</si>
  <si>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</si>
  <si>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</si>
  <si>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</si>
  <si>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</si>
  <si>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</si>
  <si>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</si>
  <si>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</si>
  <si>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</si>
  <si>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</si>
  <si>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</si>
  <si>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</si>
  <si>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</si>
  <si>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</si>
  <si>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</si>
  <si>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</si>
  <si>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</si>
  <si>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</si>
  <si>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</si>
  <si>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</si>
  <si>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</si>
  <si>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</si>
  <si>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</si>
  <si>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</si>
  <si>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</si>
  <si>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</si>
  <si>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</si>
  <si>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</si>
  <si>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</si>
  <si>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</si>
  <si>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</si>
  <si>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</si>
  <si>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</si>
  <si>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</si>
  <si>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</si>
  <si>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</si>
  <si>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</si>
  <si>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</si>
  <si>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</si>
  <si>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</si>
  <si>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</si>
  <si>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</si>
  <si>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</si>
  <si>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</si>
  <si>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</si>
  <si>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</si>
  <si>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</si>
  <si>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</si>
  <si>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</si>
  <si>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</si>
  <si>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</si>
  <si>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</si>
  <si>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</si>
  <si>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</si>
  <si>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</si>
  <si>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</si>
  <si>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</si>
  <si>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</si>
  <si>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</si>
  <si>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</si>
  <si>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</si>
  <si>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</si>
  <si>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</si>
  <si>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</si>
  <si>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</si>
  <si>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</si>
  <si>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</si>
  <si>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</si>
  <si>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</si>
  <si>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</si>
  <si>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</si>
  <si>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</si>
  <si>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</si>
  <si>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</si>
  <si>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</si>
  <si>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</si>
  <si>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</si>
  <si>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</si>
  <si>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</si>
  <si>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</si>
  <si>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</si>
  <si>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</si>
  <si>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</si>
  <si>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</si>
  <si>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</si>
  <si>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</si>
  <si>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</si>
  <si>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</si>
  <si>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</si>
  <si>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</si>
  <si>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</si>
  <si>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</si>
  <si>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</si>
  <si>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</si>
  <si>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</si>
  <si>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</si>
  <si>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</si>
  <si>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</si>
  <si>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</si>
  <si>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</si>
  <si>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</si>
  <si>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</si>
  <si>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</si>
  <si>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</si>
  <si>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</si>
  <si>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</si>
  <si>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</si>
  <si>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</si>
  <si>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</si>
  <si>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</si>
  <si>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</si>
  <si>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</si>
  <si>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</si>
  <si>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</si>
  <si>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</si>
  <si>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</si>
  <si>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</si>
  <si>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</si>
  <si>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</si>
  <si>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</si>
  <si>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</si>
  <si>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</si>
  <si>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</si>
  <si>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</si>
  <si>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</si>
  <si>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</si>
  <si>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</si>
  <si>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</si>
  <si>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</si>
  <si>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</si>
  <si>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</si>
  <si>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</si>
  <si>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</si>
  <si>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</si>
  <si>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</si>
  <si>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</si>
  <si>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</si>
  <si>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</si>
  <si>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</si>
  <si>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</si>
  <si>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</si>
  <si>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</si>
  <si>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</si>
  <si>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</si>
  <si>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</si>
  <si>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</si>
  <si>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</si>
  <si>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</si>
  <si>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</si>
  <si>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</si>
  <si>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</si>
  <si>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</si>
  <si>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</si>
  <si>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</si>
  <si>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</si>
  <si>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</si>
  <si>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</si>
  <si>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</si>
  <si>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</si>
  <si>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</si>
  <si>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</si>
  <si>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</si>
  <si>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</si>
  <si>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</si>
  <si>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</si>
  <si>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</si>
  <si>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</si>
  <si>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</si>
  <si>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</si>
  <si>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</si>
  <si>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</si>
  <si>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</si>
  <si>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</si>
  <si>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</si>
  <si>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</si>
  <si>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</si>
  <si>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</si>
  <si>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</si>
  <si>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</si>
  <si>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</si>
  <si>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</si>
  <si>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</si>
  <si>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</si>
  <si>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</si>
  <si>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</si>
  <si>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</si>
  <si>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</si>
  <si>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</si>
  <si>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</si>
  <si>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</si>
  <si>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</si>
  <si>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</si>
  <si>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</si>
  <si>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</si>
  <si>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</si>
  <si>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</si>
  <si>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</si>
  <si>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</si>
  <si>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</si>
  <si>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</si>
  <si>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</si>
  <si>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</si>
  <si>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</si>
  <si>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</si>
  <si>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</si>
  <si>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</si>
  <si>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</si>
  <si>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</si>
  <si>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</si>
  <si>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</si>
  <si>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</si>
  <si>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</si>
  <si>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</si>
  <si>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</si>
  <si>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</si>
  <si>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</si>
  <si>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</si>
  <si>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</si>
  <si>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</si>
  <si>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</si>
  <si>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</si>
  <si>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</si>
  <si>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</si>
  <si>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</si>
  <si>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</si>
  <si>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</si>
  <si>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</si>
  <si>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</si>
  <si>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</si>
  <si>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</si>
  <si>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</si>
  <si>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</si>
  <si>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</si>
  <si>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</si>
  <si>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</si>
  <si>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</si>
  <si>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</si>
  <si>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</si>
  <si>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</si>
  <si>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</si>
  <si>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</si>
  <si>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</si>
  <si>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</si>
  <si>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</si>
  <si>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</si>
  <si>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</si>
  <si>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</si>
  <si>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</si>
  <si>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</si>
  <si>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</si>
  <si>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</si>
  <si>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</si>
  <si>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</si>
  <si>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</si>
  <si>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</si>
  <si>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</si>
  <si>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</si>
  <si>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</si>
  <si>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</si>
  <si>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</si>
  <si>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</si>
  <si>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</si>
  <si>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</si>
  <si>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</si>
  <si>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</si>
  <si>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</si>
  <si>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</si>
  <si>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</si>
  <si>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</si>
  <si>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</si>
  <si>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</si>
  <si>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</si>
  <si>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</si>
  <si>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</si>
  <si>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</si>
  <si>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</si>
  <si>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</si>
  <si>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</si>
  <si>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</si>
  <si>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</si>
  <si>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</si>
  <si>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</si>
  <si>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</si>
  <si>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</si>
  <si>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</si>
  <si>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</si>
  <si>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</si>
  <si>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</si>
  <si>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</si>
  <si>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</si>
  <si>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</si>
  <si>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</si>
  <si>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</si>
  <si>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</si>
  <si>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</si>
  <si>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</si>
  <si>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</si>
  <si>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</si>
  <si>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</si>
  <si>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</si>
  <si>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</si>
  <si>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</si>
  <si>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</si>
  <si>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</si>
  <si>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</si>
  <si>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</si>
  <si>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</si>
  <si>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</si>
  <si>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</si>
  <si>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</si>
  <si>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</si>
  <si>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</si>
  <si>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</si>
  <si>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</si>
  <si>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</si>
  <si>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</si>
  <si>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</si>
  <si>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</si>
  <si>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</si>
  <si>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</si>
  <si>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</si>
  <si>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</si>
  <si>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</si>
  <si>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</si>
  <si>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</si>
  <si>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</si>
  <si>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</si>
  <si>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</si>
  <si>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</si>
  <si>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</si>
  <si>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</si>
  <si>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</si>
  <si>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</si>
  <si>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</si>
  <si>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</si>
  <si>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</si>
  <si>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</si>
  <si>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</si>
  <si>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</si>
  <si>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</si>
  <si>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</si>
  <si>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</si>
  <si>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</si>
  <si>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</si>
  <si>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</si>
  <si>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</si>
  <si>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</si>
  <si>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</si>
  <si>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</si>
  <si>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</si>
  <si>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</si>
  <si>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</si>
  <si>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</si>
  <si>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</si>
  <si>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</si>
  <si>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</si>
  <si>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</si>
  <si>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</si>
  <si>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</si>
  <si>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</si>
  <si>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</si>
  <si>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</si>
  <si>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</si>
  <si>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</si>
  <si>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</si>
  <si>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</si>
  <si>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</si>
  <si>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</si>
  <si>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</si>
  <si>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</si>
  <si>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</si>
  <si>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</si>
  <si>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</si>
  <si>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</si>
  <si>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</si>
  <si>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</si>
  <si>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</si>
  <si>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</si>
  <si>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</si>
  <si>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</si>
  <si>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</si>
  <si>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</si>
  <si>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</si>
  <si>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</si>
  <si>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</si>
  <si>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</si>
  <si>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</si>
  <si>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</si>
  <si>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</si>
  <si>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</si>
  <si>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</si>
  <si>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</si>
  <si>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</si>
  <si>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</si>
  <si>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</si>
  <si>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</si>
  <si>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</si>
  <si>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</si>
  <si>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</si>
  <si>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</si>
  <si>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</si>
  <si>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</si>
  <si>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</si>
  <si>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</si>
  <si>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</si>
  <si>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</si>
  <si>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</si>
  <si>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</si>
  <si>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</si>
  <si>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</si>
  <si>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</si>
  <si>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</si>
  <si>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</si>
  <si>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</si>
  <si>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</si>
  <si>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</si>
  <si>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</si>
  <si>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</si>
  <si>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</si>
  <si>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</si>
  <si>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</si>
  <si>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</si>
  <si>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</si>
  <si>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</si>
  <si>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</si>
  <si>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</si>
  <si>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</si>
  <si>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</si>
  <si>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</si>
  <si>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</si>
  <si>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</si>
  <si>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</si>
  <si>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</si>
  <si>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</si>
  <si>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</si>
  <si>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</si>
  <si>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</si>
  <si>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</si>
  <si>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</si>
  <si>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</si>
  <si>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</si>
  <si>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</si>
  <si>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</si>
  <si>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</si>
  <si>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</si>
  <si>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</si>
  <si>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</si>
  <si>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</si>
  <si>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</si>
  <si>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</si>
  <si>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</si>
  <si>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</si>
  <si>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</si>
  <si>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</si>
  <si>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</si>
  <si>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</si>
  <si>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</si>
  <si>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</si>
  <si>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</si>
  <si>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</si>
  <si>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</si>
  <si>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</si>
  <si>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</si>
  <si>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</si>
  <si>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</si>
  <si>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</si>
  <si>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</si>
  <si>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</si>
  <si>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</si>
  <si>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</si>
  <si>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</si>
  <si>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</si>
  <si>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</si>
  <si>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</si>
  <si>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</si>
  <si>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</si>
  <si>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</si>
  <si>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</si>
  <si>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</si>
  <si>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</si>
  <si>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</si>
  <si>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</si>
  <si>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</si>
  <si>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</si>
  <si>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</si>
  <si>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</si>
  <si>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</si>
  <si>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</si>
  <si>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</si>
  <si>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</si>
  <si>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</si>
  <si>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</si>
  <si>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</si>
  <si>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</si>
  <si>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</si>
  <si>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</si>
  <si>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</si>
  <si>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</si>
  <si>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</si>
  <si>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</si>
  <si>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</si>
  <si>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</si>
  <si>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</si>
  <si>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</si>
  <si>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</si>
  <si>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</si>
  <si>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</si>
  <si>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</si>
  <si>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</si>
  <si>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</si>
  <si>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</si>
  <si>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</si>
  <si>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</si>
  <si>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</si>
  <si>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</si>
  <si>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</si>
  <si>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</si>
  <si>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</si>
  <si>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</si>
  <si>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</si>
  <si>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</si>
  <si>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</si>
  <si>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</si>
  <si>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</si>
  <si>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</si>
  <si>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</si>
  <si>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</si>
  <si>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</si>
  <si>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</si>
  <si>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</si>
  <si>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</si>
  <si>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</si>
  <si>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</si>
  <si>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</si>
  <si>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</si>
  <si>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</si>
  <si>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</si>
  <si>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</si>
  <si>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</si>
  <si>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</si>
  <si>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</si>
  <si>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</si>
  <si>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</si>
  <si>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</si>
  <si>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</si>
  <si>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</si>
  <si>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</si>
  <si>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</si>
  <si>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</si>
  <si>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</si>
  <si>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</si>
  <si>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</si>
  <si>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</si>
  <si>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</si>
  <si>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</si>
  <si>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</si>
  <si>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</si>
  <si>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</si>
  <si>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</si>
  <si>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</si>
  <si>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</si>
  <si>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</si>
  <si>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</si>
  <si>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</si>
  <si>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</si>
  <si>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</si>
  <si>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</si>
  <si>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</si>
  <si>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</si>
  <si>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</si>
  <si>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</si>
  <si>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</si>
  <si>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</si>
  <si>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</si>
  <si>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</si>
  <si>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</si>
  <si>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</si>
  <si>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</si>
  <si>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</si>
  <si>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</si>
  <si>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</si>
  <si>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</si>
  <si>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</si>
  <si>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</si>
  <si>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</si>
  <si>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</si>
  <si>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</si>
  <si>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</si>
  <si>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</si>
  <si>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</si>
  <si>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</si>
  <si>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</si>
  <si>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</si>
  <si>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</si>
  <si>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</si>
  <si>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</si>
  <si>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</si>
  <si>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</si>
  <si>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</si>
  <si>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</si>
  <si>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</si>
  <si>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</si>
  <si>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</si>
  <si>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</si>
  <si>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</si>
  <si>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</si>
  <si>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</si>
  <si>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</si>
  <si>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</si>
  <si>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</si>
  <si>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</si>
  <si>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</si>
  <si>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</si>
  <si>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</si>
  <si>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</si>
  <si>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</si>
  <si>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</si>
  <si>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</si>
  <si>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</si>
  <si>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</si>
  <si>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</si>
  <si>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</si>
  <si>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</si>
  <si>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</si>
  <si>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</si>
  <si>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</si>
  <si>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</si>
  <si>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</si>
  <si>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</si>
  <si>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</si>
  <si>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</si>
  <si>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</si>
  <si>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</si>
  <si>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</si>
  <si>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</si>
  <si>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</si>
  <si>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</si>
  <si>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</si>
  <si>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</si>
  <si>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</si>
  <si>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</si>
  <si>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</si>
  <si>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</si>
  <si>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</si>
  <si>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</si>
  <si>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</si>
  <si>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</si>
  <si>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</si>
  <si>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</si>
  <si>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</si>
  <si>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</si>
  <si>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</si>
  <si>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</si>
  <si>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</si>
  <si>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</si>
  <si>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</si>
  <si>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</si>
  <si>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</si>
  <si>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</si>
  <si>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</si>
  <si>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</si>
  <si>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</si>
  <si>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</si>
  <si>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</si>
  <si>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</si>
  <si>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</si>
  <si>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</si>
  <si>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</si>
  <si>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</si>
  <si>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</si>
  <si>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</si>
  <si>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</si>
  <si>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</si>
  <si>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</si>
  <si>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</si>
  <si>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</si>
  <si>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</si>
  <si>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</si>
  <si>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</si>
  <si>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</si>
  <si>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</si>
  <si>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</si>
  <si>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</si>
  <si>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</si>
  <si>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</si>
  <si>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</si>
  <si>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</si>
  <si>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</si>
  <si>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</si>
  <si>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</si>
  <si>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</si>
  <si>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</si>
  <si>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</si>
  <si>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</si>
  <si>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</si>
  <si>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</si>
  <si>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</si>
  <si>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</si>
  <si>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</si>
  <si>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</si>
  <si>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</si>
  <si>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</si>
  <si>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</si>
  <si>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</si>
  <si>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</si>
  <si>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</si>
  <si>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</si>
  <si>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</si>
  <si>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</si>
  <si>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</si>
  <si>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</si>
  <si>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</si>
  <si>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</si>
  <si>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</si>
  <si>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</si>
  <si>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</si>
  <si>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</si>
  <si>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</si>
  <si>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</si>
  <si>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</si>
  <si>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</si>
  <si>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</si>
  <si>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</si>
  <si>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</si>
  <si>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</si>
  <si>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</si>
  <si>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</si>
  <si>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</si>
  <si>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</si>
  <si>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</si>
  <si>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</si>
  <si>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</si>
  <si>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</si>
  <si>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</si>
  <si>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</si>
  <si>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</si>
  <si>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</si>
  <si>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</si>
  <si>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</si>
  <si>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</si>
  <si>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</si>
  <si>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</si>
  <si>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</si>
  <si>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</si>
  <si>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</si>
  <si>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</si>
  <si>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</si>
  <si>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</si>
  <si>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</si>
  <si>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</si>
  <si>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</si>
  <si>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</si>
  <si>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</si>
  <si>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</si>
  <si>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</si>
  <si>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</si>
  <si>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</si>
  <si>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</si>
  <si>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</si>
  <si>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</si>
  <si>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</si>
  <si>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</si>
  <si>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</si>
  <si>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</si>
  <si>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</si>
  <si>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</si>
  <si>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</si>
  <si>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</si>
  <si>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</si>
  <si>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</si>
  <si>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</si>
  <si>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</si>
  <si>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</si>
  <si>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</si>
  <si>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</si>
  <si>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</si>
  <si>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</si>
  <si>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</si>
  <si>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</si>
  <si>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</si>
  <si>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</si>
  <si>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</si>
  <si>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</si>
  <si>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</si>
  <si>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</si>
  <si>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</si>
  <si>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</si>
  <si>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</si>
  <si>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</si>
  <si>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</si>
  <si>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</si>
  <si>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</si>
  <si>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</si>
  <si>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</si>
  <si>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</si>
  <si>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</si>
  <si>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</si>
  <si>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</si>
  <si>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</si>
  <si>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</si>
  <si>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</si>
  <si>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</si>
  <si>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</si>
  <si>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</si>
  <si>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</si>
  <si>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</si>
  <si>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</si>
  <si>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</si>
  <si>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</si>
  <si>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</si>
  <si>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</si>
  <si>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</si>
  <si>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</si>
  <si>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</si>
  <si>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</si>
  <si>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</si>
  <si>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</si>
  <si>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</si>
  <si>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</si>
  <si>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</si>
  <si>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</si>
  <si>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</si>
  <si>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</si>
  <si>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</si>
  <si>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</si>
  <si>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</si>
  <si>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</si>
  <si>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</si>
  <si>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</si>
  <si>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</si>
  <si>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</si>
  <si>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</si>
  <si>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</si>
  <si>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</si>
  <si>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</si>
  <si>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</si>
  <si>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</si>
  <si>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</si>
  <si>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</si>
  <si>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</si>
  <si>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</si>
  <si>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</si>
  <si>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</si>
  <si>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</si>
  <si>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</si>
  <si>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</si>
  <si>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</si>
  <si>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</si>
  <si>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</si>
  <si>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</si>
  <si>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</si>
  <si>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</si>
  <si>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</si>
  <si>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</si>
  <si>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</si>
  <si>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</si>
  <si>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</si>
  <si>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</si>
  <si>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</si>
  <si>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</si>
  <si>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</si>
  <si>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</si>
  <si>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</si>
  <si>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</si>
  <si>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</si>
  <si>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</si>
  <si>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</si>
  <si>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</si>
  <si>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</si>
  <si>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</si>
  <si>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</si>
  <si>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</si>
  <si>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</si>
  <si>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</si>
  <si>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</si>
  <si>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</si>
  <si>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</si>
  <si>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</si>
  <si>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</si>
  <si>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</si>
  <si>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</si>
  <si>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</si>
  <si>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</si>
  <si>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</si>
  <si>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</si>
  <si>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</si>
  <si>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</si>
  <si>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</si>
  <si>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</si>
  <si>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</si>
  <si>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</si>
  <si>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</si>
  <si>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</si>
  <si>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</si>
  <si>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</si>
  <si>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</si>
  <si>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</si>
  <si>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</si>
  <si>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</si>
  <si>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</si>
  <si>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</si>
  <si>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</si>
  <si>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</si>
  <si>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</si>
  <si>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</si>
  <si>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</si>
  <si>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</si>
  <si>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</si>
  <si>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</si>
  <si>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</si>
  <si>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</si>
  <si>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</si>
  <si>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</si>
  <si>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</si>
  <si>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</si>
  <si>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</si>
  <si>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</si>
  <si>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</si>
  <si>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</si>
  <si>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</si>
  <si>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</si>
  <si>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</si>
  <si>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</si>
  <si>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</si>
  <si>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</si>
  <si>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</si>
  <si>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</si>
  <si>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</si>
  <si>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</si>
  <si>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</si>
  <si>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</si>
  <si>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</si>
  <si>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</si>
  <si>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</si>
  <si>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</si>
  <si>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</si>
  <si>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</si>
  <si>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</si>
  <si>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</si>
  <si>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</si>
  <si>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</si>
  <si>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</si>
  <si>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</si>
  <si>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</si>
  <si>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</si>
  <si>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</si>
  <si>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</si>
  <si>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</si>
  <si>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</si>
  <si>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</si>
  <si>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</si>
  <si>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</si>
  <si>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</si>
  <si>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</si>
  <si>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</si>
  <si>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</si>
  <si>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</si>
  <si>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</si>
  <si>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</si>
  <si>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</si>
  <si>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</si>
  <si>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</si>
  <si>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</si>
  <si>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</si>
  <si>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</si>
  <si>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</si>
  <si>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</si>
  <si>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</si>
  <si>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</si>
  <si>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</si>
  <si>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</si>
  <si>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</si>
  <si>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</si>
  <si>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</si>
  <si>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</si>
  <si>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</si>
  <si>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</si>
  <si>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</si>
  <si>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</si>
  <si>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</si>
  <si>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</si>
  <si>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</si>
  <si>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</si>
  <si>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</si>
  <si>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</si>
  <si>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</si>
  <si>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</si>
  <si>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</si>
  <si>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</si>
  <si>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</si>
  <si>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</si>
  <si>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</si>
  <si>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</si>
  <si>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</si>
  <si>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</si>
  <si>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</si>
  <si>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</si>
  <si>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</si>
  <si>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</si>
  <si>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</si>
  <si>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</si>
  <si>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</si>
  <si>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</si>
  <si>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</si>
  <si>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</si>
  <si>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</si>
  <si>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</si>
  <si>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</si>
  <si>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</si>
  <si>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</si>
  <si>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</si>
  <si>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</si>
  <si>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</si>
  <si>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</si>
  <si>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</si>
  <si>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</si>
  <si>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</si>
  <si>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</si>
  <si>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</si>
  <si>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</si>
  <si>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</si>
  <si>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</si>
  <si>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</si>
  <si>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</si>
  <si>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</si>
  <si>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</si>
  <si>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</si>
  <si>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</si>
  <si>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</si>
  <si>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</si>
  <si>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</si>
  <si>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</si>
  <si>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</si>
  <si>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</si>
  <si>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</si>
  <si>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</si>
  <si>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</si>
  <si>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</si>
  <si>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</si>
  <si>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</si>
  <si>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</si>
  <si>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</si>
  <si>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</si>
  <si>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</si>
  <si>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</si>
  <si>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</si>
  <si>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</si>
  <si>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</si>
  <si>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</si>
  <si>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</si>
  <si>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</si>
  <si>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</si>
  <si>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</si>
  <si>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</si>
  <si>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</si>
  <si>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</si>
  <si>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</si>
  <si>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</si>
  <si>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</si>
  <si>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</si>
  <si>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</si>
  <si>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</si>
  <si>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</si>
  <si>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</si>
  <si>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</si>
  <si>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</si>
  <si>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</si>
  <si>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</si>
  <si>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</si>
  <si>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</si>
  <si>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</si>
  <si>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</si>
  <si>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</si>
  <si>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</si>
  <si>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</si>
  <si>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</si>
  <si>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</si>
  <si>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</si>
  <si>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</si>
  <si>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</si>
  <si>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</si>
  <si>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</si>
  <si>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</si>
  <si>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</si>
  <si>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</si>
  <si>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</si>
  <si>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</si>
  <si>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</si>
  <si>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</si>
  <si>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</si>
  <si>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</si>
  <si>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</si>
  <si>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</si>
  <si>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</si>
  <si>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</si>
  <si>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</si>
  <si>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</si>
  <si>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</si>
  <si>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</si>
  <si>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</si>
  <si>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</si>
  <si>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</si>
  <si>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</si>
  <si>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</si>
  <si>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</si>
  <si>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</si>
  <si>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</si>
  <si>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</si>
  <si>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</si>
  <si>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</si>
  <si>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</si>
  <si>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</si>
  <si>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</si>
  <si>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</si>
  <si>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</si>
  <si>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</si>
  <si>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</si>
  <si>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</si>
  <si>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</si>
  <si>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</si>
  <si>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</si>
  <si>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</si>
  <si>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</si>
  <si>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</si>
  <si>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</si>
  <si>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</si>
  <si>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</si>
  <si>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</si>
  <si>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</si>
  <si>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</si>
  <si>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</si>
  <si>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</si>
  <si>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</si>
  <si>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</si>
  <si>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</si>
  <si>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</si>
  <si>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</si>
  <si>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</si>
  <si>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</si>
  <si>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</si>
  <si>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</si>
  <si>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</si>
  <si>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</si>
  <si>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</si>
  <si>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</si>
  <si>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</si>
  <si>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</si>
  <si>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</si>
  <si>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</si>
  <si>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</si>
  <si>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</si>
  <si>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</si>
  <si>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</si>
  <si>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</si>
  <si>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</si>
  <si>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</si>
  <si>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</si>
  <si>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</si>
  <si>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</si>
  <si>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</si>
  <si>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</si>
  <si>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</si>
  <si>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</si>
  <si>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</si>
  <si>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</si>
  <si>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</si>
  <si>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</si>
  <si>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</si>
  <si>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</si>
  <si>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</si>
  <si>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</si>
  <si>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</si>
  <si>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</si>
  <si>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</si>
  <si>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</si>
  <si>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</si>
  <si>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</si>
  <si>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</si>
  <si>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</si>
  <si>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</si>
  <si>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</si>
  <si>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</si>
  <si>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</si>
  <si>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</si>
  <si>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</si>
  <si>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</si>
  <si>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</si>
  <si>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</si>
  <si>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</si>
  <si>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</si>
  <si>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</si>
  <si>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</si>
  <si>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</si>
  <si>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</si>
  <si>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</si>
  <si>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</si>
  <si>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</si>
  <si>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</si>
  <si>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</si>
  <si>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</si>
  <si>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</si>
  <si>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</si>
  <si>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</si>
  <si>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</si>
  <si>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</si>
  <si>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</si>
  <si>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</si>
  <si>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</si>
  <si>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</si>
  <si>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</si>
  <si>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</si>
  <si>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</si>
  <si>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</si>
  <si>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</si>
  <si>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</si>
  <si>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</si>
  <si>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</si>
  <si>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</si>
  <si>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</si>
  <si>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</si>
  <si>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</si>
  <si>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</si>
  <si>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</si>
  <si>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</si>
  <si>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</si>
  <si>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</si>
  <si>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</si>
  <si>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</si>
  <si>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</si>
  <si>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</si>
  <si>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</si>
  <si>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</si>
  <si>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</si>
  <si>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</si>
  <si>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</si>
  <si>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</si>
  <si>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</si>
  <si>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</si>
  <si>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</si>
  <si>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</si>
  <si>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</si>
  <si>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</si>
  <si>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</si>
  <si>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</si>
  <si>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</si>
  <si>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</si>
  <si>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</si>
  <si>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</si>
  <si>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</si>
  <si>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</si>
  <si>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</si>
  <si>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</si>
  <si>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</si>
  <si>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</si>
  <si>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</si>
  <si>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</si>
  <si>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</si>
  <si>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</si>
  <si>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</si>
  <si>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</si>
  <si>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</si>
  <si>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</si>
  <si>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</si>
  <si>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</si>
  <si>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</si>
  <si>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</si>
  <si>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</si>
  <si>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</si>
  <si>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</si>
  <si>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</si>
  <si>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</si>
  <si>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</si>
  <si>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</si>
  <si>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</si>
  <si>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</si>
  <si>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</si>
  <si>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</si>
  <si>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</si>
  <si>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</si>
  <si>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</si>
  <si>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</si>
  <si>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</si>
  <si>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</si>
  <si>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</si>
  <si>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</si>
  <si>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</si>
  <si>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</si>
  <si>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</si>
  <si>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</si>
  <si>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</si>
  <si>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</si>
  <si>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</si>
  <si>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</si>
  <si>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</si>
  <si>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</si>
  <si>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</si>
  <si>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</si>
  <si>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</si>
  <si>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</si>
  <si>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</si>
  <si>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</si>
  <si>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</si>
  <si>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</si>
  <si>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</si>
  <si>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</si>
  <si>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</si>
  <si>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</si>
  <si>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</si>
  <si>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</si>
  <si>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</si>
  <si>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</si>
  <si>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</si>
  <si>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</si>
  <si>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</si>
  <si>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</si>
  <si>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</si>
  <si>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</si>
  <si>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</si>
  <si>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</si>
  <si>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</si>
  <si>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</si>
  <si>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</si>
  <si>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</si>
  <si>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</si>
  <si>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</si>
  <si>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</si>
  <si>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</si>
  <si>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</si>
  <si>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</si>
  <si>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</si>
  <si>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</si>
  <si>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</si>
  <si>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</si>
  <si>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</si>
  <si>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</si>
  <si>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</si>
  <si>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</si>
  <si>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</si>
  <si>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</si>
  <si>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</si>
  <si>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</si>
  <si>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</si>
  <si>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</si>
  <si>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</si>
  <si>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</si>
  <si>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</si>
  <si>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</si>
  <si>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</si>
  <si>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</si>
  <si>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</si>
  <si>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</si>
  <si>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</si>
  <si>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</si>
  <si>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</si>
  <si>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</si>
  <si>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</si>
  <si>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</si>
  <si>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</si>
  <si>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</si>
  <si>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</si>
  <si>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</si>
  <si>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</si>
  <si>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</si>
  <si>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</si>
  <si>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</si>
  <si>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</si>
  <si>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</si>
  <si>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</si>
  <si>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</si>
  <si>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</si>
  <si>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</si>
  <si>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</si>
  <si>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</si>
  <si>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</si>
  <si>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</si>
  <si>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</si>
  <si>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</si>
  <si>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</si>
  <si>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</si>
  <si>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</si>
  <si>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</si>
  <si>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</si>
  <si>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</si>
  <si>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</si>
  <si>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</si>
  <si>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</si>
  <si>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</si>
  <si>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</si>
  <si>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</si>
  <si>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</si>
  <si>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</si>
  <si>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</si>
  <si>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</si>
  <si>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</si>
  <si>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</si>
  <si>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</si>
  <si>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</si>
  <si>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</si>
  <si>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</si>
  <si>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</si>
  <si>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</si>
  <si>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</si>
  <si>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</si>
  <si>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</si>
  <si>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</si>
  <si>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</si>
  <si>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</si>
  <si>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</si>
  <si>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</si>
  <si>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</si>
  <si>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</si>
  <si>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</si>
  <si>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</si>
  <si>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</si>
  <si>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</si>
  <si>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</si>
  <si>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</si>
  <si>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</si>
  <si>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</si>
  <si>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</si>
  <si>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</si>
  <si>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</si>
  <si>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</si>
  <si>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</si>
  <si>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</si>
  <si>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</si>
  <si>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</si>
  <si>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</si>
  <si>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</si>
  <si>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</si>
  <si>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</si>
  <si>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</si>
  <si>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</si>
  <si>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</si>
  <si>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</si>
  <si>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</si>
  <si>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</si>
  <si>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</si>
  <si>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</si>
  <si>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</si>
  <si>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</si>
  <si>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</si>
  <si>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</si>
  <si>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</si>
  <si>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</si>
  <si>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</si>
  <si>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</si>
  <si>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</si>
  <si>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</si>
  <si>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</si>
  <si>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</si>
  <si>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</si>
  <si>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</si>
  <si>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</si>
  <si>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</si>
  <si>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</si>
  <si>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</si>
  <si>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</si>
  <si>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</si>
  <si>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</si>
  <si>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</si>
  <si>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</si>
  <si>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</si>
  <si>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</si>
  <si>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</si>
  <si>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</si>
  <si>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</si>
  <si>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</si>
  <si>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</si>
  <si>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</si>
  <si>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</si>
  <si>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</si>
  <si>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</si>
  <si>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</si>
  <si>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</si>
  <si>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</si>
  <si>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</si>
  <si>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</si>
  <si>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</si>
  <si>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</si>
  <si>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</si>
  <si>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</si>
  <si>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</si>
  <si>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</si>
  <si>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</si>
  <si>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</si>
  <si>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</si>
  <si>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</si>
  <si>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</si>
  <si>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</si>
  <si>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</si>
  <si>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</si>
  <si>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</si>
  <si>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</si>
  <si>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</si>
  <si>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</si>
  <si>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</si>
  <si>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</si>
  <si>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</si>
  <si>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</si>
  <si>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</si>
  <si>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</si>
  <si>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</si>
  <si>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</si>
  <si>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</si>
  <si>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</si>
  <si>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</si>
  <si>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</si>
  <si>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</si>
  <si>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</si>
  <si>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</si>
  <si>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</si>
  <si>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</si>
  <si>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</si>
  <si>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</si>
  <si>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</si>
  <si>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</si>
  <si>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</si>
  <si>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</si>
  <si>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</si>
  <si>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</si>
  <si>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</si>
  <si>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</si>
  <si>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</si>
  <si>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</si>
  <si>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</si>
  <si>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</si>
  <si>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</si>
  <si>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</si>
  <si>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</si>
  <si>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</si>
  <si>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</si>
  <si>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</si>
  <si>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</si>
  <si>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</si>
  <si>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</si>
  <si>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</si>
  <si>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</si>
  <si>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</si>
  <si>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</si>
  <si>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</si>
  <si>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</si>
  <si>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</si>
  <si>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</si>
  <si>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</si>
  <si>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</si>
  <si>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</si>
  <si>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</si>
  <si>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</si>
  <si>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</si>
  <si>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</si>
  <si>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</si>
  <si>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</si>
  <si>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</si>
  <si>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</si>
  <si>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</si>
  <si>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</si>
  <si>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</si>
  <si>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</si>
  <si>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</si>
  <si>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</si>
  <si>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</si>
  <si>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</si>
  <si>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</si>
  <si>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</si>
  <si>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</si>
  <si>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</si>
  <si>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</si>
  <si>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</si>
  <si>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</si>
  <si>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</si>
  <si>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</si>
  <si>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</si>
  <si>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</si>
  <si>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</si>
  <si>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</si>
  <si>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</si>
  <si>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</si>
  <si>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</si>
  <si>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</si>
  <si>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</si>
  <si>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</si>
  <si>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</si>
  <si>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</si>
  <si>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</si>
  <si>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</si>
  <si>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</si>
  <si>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</si>
  <si>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</si>
  <si>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</si>
  <si>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</si>
  <si>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</si>
  <si>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</si>
  <si>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</si>
  <si>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</si>
  <si>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</si>
  <si>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</si>
  <si>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</si>
  <si>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</si>
  <si>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</si>
  <si>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</si>
  <si>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</si>
  <si>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</si>
  <si>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</si>
  <si>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</si>
  <si>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</si>
  <si>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</si>
  <si>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</si>
  <si>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</si>
  <si>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</si>
  <si>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</si>
  <si>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</si>
  <si>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</si>
  <si>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</si>
  <si>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</si>
  <si>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</si>
  <si>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</si>
  <si>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</si>
  <si>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</si>
  <si>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</si>
  <si>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</si>
  <si>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</si>
  <si>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</si>
  <si>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</si>
  <si>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</si>
  <si>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</si>
  <si>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</si>
  <si>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</si>
  <si>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</si>
  <si>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</si>
  <si>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</si>
  <si>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</si>
  <si>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</si>
  <si>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</si>
  <si>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</si>
  <si>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</si>
  <si>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</si>
  <si>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</si>
  <si>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</si>
  <si>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</si>
  <si>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</si>
  <si>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</si>
  <si>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</si>
  <si>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</si>
  <si>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</si>
  <si>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</si>
  <si>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</si>
  <si>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</si>
  <si>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</si>
  <si>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</si>
  <si>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</si>
  <si>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</si>
  <si>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</si>
  <si>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</si>
  <si>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</si>
  <si>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</si>
  <si>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</si>
  <si>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</si>
  <si>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</si>
  <si>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</si>
  <si>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</si>
  <si>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</si>
  <si>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</si>
  <si>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</si>
  <si>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</si>
  <si>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</si>
  <si>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</si>
  <si>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</si>
  <si>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</si>
  <si>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</si>
  <si>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</si>
  <si>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</si>
  <si>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</si>
  <si>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</si>
  <si>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</si>
  <si>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</si>
  <si>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</si>
  <si>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</si>
  <si>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</si>
  <si>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</si>
  <si>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</si>
  <si>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</si>
  <si>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</si>
  <si>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</si>
  <si>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</si>
  <si>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</si>
  <si>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</si>
  <si>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</si>
  <si>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</si>
  <si>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</si>
  <si>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</si>
  <si>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</si>
  <si>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</si>
  <si>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</si>
  <si>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</si>
  <si>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</si>
  <si>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</si>
  <si>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</si>
  <si>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</si>
  <si>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</si>
  <si>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</si>
  <si>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</si>
  <si>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</si>
  <si>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</si>
  <si>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</si>
  <si>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</si>
  <si>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</si>
  <si>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</si>
  <si>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</si>
  <si>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</si>
  <si>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</si>
  <si>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</si>
  <si>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</si>
  <si>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</si>
  <si>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</si>
  <si>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</si>
  <si>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</si>
  <si>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</si>
  <si>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</si>
  <si>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</si>
  <si>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</si>
  <si>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</si>
  <si>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</si>
  <si>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</si>
  <si>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</si>
  <si>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</si>
  <si>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</si>
  <si>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</si>
  <si>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</si>
  <si>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</si>
  <si>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</si>
  <si>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</si>
  <si>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</si>
  <si>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</si>
  <si>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</si>
  <si>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</si>
  <si>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</si>
  <si>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</si>
  <si>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</si>
  <si>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</si>
  <si>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</si>
  <si>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</si>
  <si>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</si>
  <si>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</si>
  <si>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</si>
  <si>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</si>
  <si>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</si>
  <si>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</si>
  <si>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</si>
  <si>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</si>
  <si>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</si>
  <si>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</si>
  <si>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</si>
  <si>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</si>
  <si>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</si>
  <si>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</si>
  <si>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</si>
  <si>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</si>
  <si>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</si>
  <si>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</si>
  <si>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</si>
  <si>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</si>
  <si>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</si>
  <si>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</si>
  <si>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</si>
  <si>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</si>
  <si>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</si>
  <si>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</si>
  <si>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</si>
  <si>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</si>
  <si>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</si>
  <si>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</si>
  <si>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</si>
  <si>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</si>
  <si>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</si>
  <si>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</si>
  <si>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</si>
  <si>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</si>
  <si>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</si>
  <si>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</si>
  <si>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</si>
  <si>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</si>
  <si>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</si>
  <si>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</si>
  <si>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</si>
  <si>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</si>
  <si>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</si>
  <si>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</si>
  <si>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</si>
  <si>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</si>
  <si>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</si>
  <si>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</si>
  <si>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</si>
  <si>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</si>
  <si>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</si>
  <si>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</si>
  <si>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</si>
  <si>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</si>
  <si>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</si>
  <si>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</si>
  <si>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</si>
  <si>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</si>
  <si>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</si>
  <si>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</si>
  <si>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</si>
  <si>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</si>
  <si>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</si>
  <si>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</si>
  <si>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</si>
  <si>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</si>
  <si>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</si>
  <si>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</si>
  <si>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</si>
  <si>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</si>
  <si>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</si>
  <si>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</si>
  <si>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</si>
  <si>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</si>
  <si>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</si>
  <si>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</si>
  <si>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</si>
  <si>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</si>
  <si>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</si>
  <si>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</si>
  <si>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</si>
  <si>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</si>
  <si>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</si>
  <si>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</si>
  <si>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</si>
  <si>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</si>
  <si>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</si>
  <si>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</si>
  <si>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</si>
  <si>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</si>
  <si>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</si>
  <si>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</si>
  <si>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</si>
  <si>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</si>
  <si>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</si>
  <si>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</si>
  <si>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</si>
  <si>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</si>
  <si>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</si>
  <si>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</si>
  <si>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</si>
  <si>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</si>
  <si>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</si>
  <si>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</si>
  <si>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</si>
  <si>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</si>
  <si>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</si>
  <si>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</si>
  <si>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</si>
  <si>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</si>
  <si>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</si>
  <si>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</si>
  <si>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</si>
  <si>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</si>
  <si>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</si>
  <si>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</si>
  <si>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</si>
  <si>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</si>
  <si>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</si>
  <si>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</si>
  <si>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</si>
  <si>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</si>
  <si>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</si>
  <si>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</si>
  <si>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</si>
  <si>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</si>
  <si>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</si>
  <si>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</si>
  <si>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</si>
  <si>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</si>
  <si>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</si>
  <si>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</si>
  <si>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</si>
  <si>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</si>
  <si>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</si>
  <si>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</si>
  <si>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</si>
  <si>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</si>
  <si>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</si>
  <si>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</si>
  <si>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</si>
  <si>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</si>
  <si>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</si>
  <si>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</si>
  <si>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</si>
  <si>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</si>
  <si>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</si>
  <si>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</si>
  <si>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</si>
  <si>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</si>
  <si>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</si>
  <si>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</si>
  <si>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</si>
  <si>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</si>
  <si>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</si>
  <si>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</si>
  <si>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</si>
  <si>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</si>
  <si>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</si>
  <si>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</si>
  <si>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</si>
  <si>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</si>
  <si>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</si>
  <si>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</si>
  <si>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</si>
  <si>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</si>
  <si>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</si>
  <si>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</si>
  <si>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</si>
  <si>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</si>
  <si>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</si>
  <si>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</si>
  <si>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</si>
  <si>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</si>
  <si>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</si>
  <si>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</si>
  <si>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</si>
  <si>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</si>
  <si>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</si>
  <si>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</si>
  <si>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</si>
  <si>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</si>
  <si>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</si>
  <si>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</si>
  <si>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</si>
  <si>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</si>
  <si>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</si>
  <si>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</si>
  <si>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</si>
  <si>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</si>
  <si>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</si>
  <si>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</si>
  <si>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</si>
  <si>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</si>
  <si>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</si>
  <si>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</si>
  <si>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</si>
  <si>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</si>
  <si>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</si>
  <si>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</si>
  <si>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</si>
  <si>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</si>
  <si>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</si>
  <si>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</si>
  <si>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</si>
  <si>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</si>
  <si>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</si>
  <si>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</si>
  <si>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</si>
  <si>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</si>
  <si>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</si>
  <si>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</si>
  <si>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</si>
  <si>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</si>
  <si>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</si>
  <si>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</si>
  <si>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</si>
  <si>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</si>
  <si>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</si>
  <si>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</si>
  <si>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</si>
  <si>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</si>
  <si>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</si>
  <si>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</si>
  <si>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</si>
  <si>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</si>
  <si>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</si>
  <si>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</si>
  <si>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</si>
  <si>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</si>
  <si>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</si>
  <si>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</si>
  <si>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</si>
  <si>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</si>
  <si>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</si>
  <si>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</si>
  <si>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</si>
  <si>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</si>
  <si>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</si>
  <si>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</si>
  <si>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</si>
  <si>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</si>
  <si>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</si>
  <si>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</si>
  <si>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</si>
  <si>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</si>
  <si>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</si>
  <si>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</si>
  <si>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</si>
  <si>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</si>
  <si>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</si>
  <si>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</si>
  <si>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</si>
  <si>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</si>
  <si>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</si>
  <si>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</si>
  <si>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</si>
  <si>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</si>
  <si>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</si>
  <si>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</si>
  <si>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</si>
  <si>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</si>
  <si>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</si>
  <si>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</si>
  <si>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</si>
  <si>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</si>
  <si>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</si>
  <si>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</si>
  <si>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</si>
  <si>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</si>
  <si>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</si>
  <si>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</si>
  <si>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</si>
  <si>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</si>
  <si>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</si>
  <si>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</si>
  <si>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</si>
  <si>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</si>
  <si>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</si>
  <si>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</si>
  <si>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</si>
  <si>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</si>
  <si>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</si>
  <si>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</si>
  <si>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</si>
  <si>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</si>
  <si>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</si>
  <si>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</si>
  <si>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</si>
  <si>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</si>
  <si>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</si>
  <si>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</si>
  <si>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</si>
  <si>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</si>
  <si>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</si>
  <si>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</si>
  <si>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</si>
  <si>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</si>
  <si>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</si>
  <si>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</si>
  <si>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</si>
  <si>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</si>
  <si>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</si>
  <si>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</si>
  <si>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</si>
  <si>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</si>
  <si>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</si>
  <si>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</si>
  <si>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</si>
  <si>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</si>
  <si>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</si>
  <si>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</si>
  <si>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</si>
  <si>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</si>
  <si>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</si>
  <si>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</si>
  <si>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</si>
  <si>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</si>
  <si>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</si>
  <si>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</si>
  <si>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</si>
  <si>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</si>
  <si>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</si>
  <si>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</si>
  <si>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</si>
  <si>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</si>
  <si>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</si>
  <si>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</si>
  <si>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</si>
  <si>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</si>
  <si>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</si>
  <si>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</si>
  <si>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</si>
  <si>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</si>
  <si>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</si>
  <si>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</si>
  <si>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</si>
  <si>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</si>
  <si>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</si>
  <si>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</si>
  <si>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</si>
  <si>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</si>
  <si>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</si>
  <si>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</si>
  <si>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</si>
  <si>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</si>
  <si>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</si>
  <si>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</si>
  <si>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</si>
  <si>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</si>
  <si>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</si>
  <si>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</si>
  <si>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</si>
  <si>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</si>
  <si>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</si>
  <si>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</si>
  <si>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</si>
  <si>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</si>
  <si>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</si>
  <si>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</si>
  <si>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</si>
  <si>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</si>
  <si>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</si>
  <si>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</si>
  <si>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</si>
  <si>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</si>
  <si>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</si>
  <si>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</si>
  <si>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</si>
  <si>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</si>
  <si>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</si>
  <si>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</si>
  <si>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</si>
  <si>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</si>
  <si>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</si>
  <si>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</si>
  <si>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</si>
  <si>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</si>
  <si>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</si>
  <si>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</si>
  <si>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</si>
  <si>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</si>
  <si>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</si>
  <si>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</si>
  <si>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</si>
  <si>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</si>
  <si>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</si>
  <si>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</si>
  <si>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</si>
  <si>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</si>
  <si>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</si>
  <si>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</si>
  <si>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</si>
  <si>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</si>
  <si>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</si>
  <si>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</si>
  <si>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</si>
  <si>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</si>
  <si>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</si>
  <si>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</si>
  <si>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</si>
  <si>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</si>
  <si>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</si>
  <si>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</si>
  <si>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</si>
  <si>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</si>
  <si>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</si>
  <si>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</si>
  <si>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</si>
  <si>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</si>
  <si>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</si>
  <si>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</si>
  <si>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</si>
  <si>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</si>
  <si>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</si>
  <si>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</si>
  <si>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</si>
  <si>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</si>
  <si>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</si>
  <si>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</si>
  <si>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</si>
  <si>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</si>
  <si>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</si>
  <si>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</si>
  <si>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</si>
  <si>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</si>
  <si>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</si>
  <si>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</si>
  <si>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</si>
  <si>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</si>
  <si>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</si>
  <si>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</si>
  <si>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</si>
  <si>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</si>
  <si>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</si>
  <si>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</si>
  <si>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</si>
  <si>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</si>
  <si>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</si>
  <si>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</si>
  <si>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</si>
  <si>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</si>
  <si>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</si>
  <si>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</si>
  <si>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</si>
  <si>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</si>
  <si>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</si>
  <si>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</si>
  <si>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</si>
  <si>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</si>
  <si>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</si>
  <si>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</si>
  <si>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</si>
  <si>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</si>
  <si>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</si>
  <si>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</si>
  <si>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</si>
  <si>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</si>
  <si>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</si>
  <si>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</si>
  <si>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</si>
  <si>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</si>
  <si>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</si>
  <si>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</si>
  <si>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</si>
  <si>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</si>
  <si>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</si>
  <si>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</si>
  <si>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</si>
  <si>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</si>
  <si>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</si>
  <si>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</si>
  <si>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</si>
  <si>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</si>
  <si>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</si>
  <si>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</si>
  <si>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</si>
  <si>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</si>
  <si>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</si>
  <si>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</si>
  <si>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</si>
  <si>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</si>
  <si>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</si>
  <si>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</si>
  <si>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</si>
  <si>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</si>
  <si>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</si>
  <si>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</si>
  <si>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</si>
  <si>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</si>
  <si>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</si>
  <si>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</si>
  <si>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</si>
  <si>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</si>
  <si>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</si>
  <si>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</si>
  <si>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</si>
  <si>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</si>
  <si>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</si>
  <si>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</si>
  <si>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</si>
  <si>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</si>
  <si>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</si>
  <si>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</si>
  <si>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</si>
  <si>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</si>
  <si>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</si>
  <si>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</si>
  <si>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</si>
  <si>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</si>
  <si>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</si>
  <si>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</si>
  <si>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</si>
  <si>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</si>
  <si>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</si>
  <si>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</si>
  <si>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</si>
  <si>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</si>
  <si>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</si>
  <si>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</si>
  <si>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</si>
  <si>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</si>
  <si>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</si>
  <si>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</si>
  <si>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</si>
  <si>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</si>
  <si>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</si>
  <si>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</si>
  <si>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</si>
  <si>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</si>
  <si>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</si>
  <si>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</si>
  <si>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</si>
  <si>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</si>
  <si>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</si>
  <si>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</si>
  <si>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</si>
  <si>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</si>
  <si>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</si>
  <si>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</si>
  <si>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</si>
  <si>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</si>
  <si>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</si>
  <si>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</si>
  <si>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</si>
  <si>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</si>
  <si>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</si>
  <si>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</si>
  <si>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</si>
  <si>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</si>
  <si>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</si>
  <si>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</si>
  <si>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</si>
  <si>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</si>
  <si>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</si>
  <si>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</si>
  <si>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</si>
  <si>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</si>
  <si>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</si>
  <si>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</si>
  <si>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</si>
  <si>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</si>
  <si>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</si>
  <si>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</si>
  <si>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</si>
  <si>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</si>
  <si>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</si>
  <si>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</si>
  <si>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</si>
  <si>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</si>
  <si>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</si>
  <si>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</si>
  <si>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</si>
  <si>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</si>
  <si>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</si>
  <si>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</si>
  <si>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</si>
  <si>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</si>
  <si>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</si>
  <si>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</si>
  <si>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</si>
  <si>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</si>
  <si>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</si>
  <si>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</si>
  <si>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</si>
  <si>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</si>
  <si>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</si>
  <si>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</si>
  <si>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</si>
  <si>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</si>
  <si>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</si>
  <si>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</si>
  <si>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</si>
  <si>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</si>
  <si>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</si>
  <si>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</si>
  <si>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</si>
  <si>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</si>
  <si>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</si>
  <si>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</si>
  <si>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</si>
  <si>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</si>
  <si>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</si>
  <si>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</si>
  <si>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</si>
  <si>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</si>
  <si>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</si>
  <si>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</si>
  <si>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</si>
  <si>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</si>
  <si>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</si>
  <si>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</si>
  <si>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</si>
  <si>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</si>
  <si>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</si>
  <si>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</si>
  <si>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</si>
  <si>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</si>
  <si>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</si>
  <si>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</si>
  <si>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</si>
  <si>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</si>
  <si>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</si>
  <si>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</si>
  <si>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</si>
  <si>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</si>
  <si>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</si>
  <si>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</si>
  <si>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</si>
  <si>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</si>
  <si>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</si>
  <si>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</si>
  <si>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</si>
  <si>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</si>
  <si>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</si>
  <si>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</si>
  <si>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</si>
  <si>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</si>
  <si>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</si>
  <si>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</si>
  <si>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</si>
  <si>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</si>
  <si>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</si>
  <si>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</si>
  <si>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</si>
  <si>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</si>
  <si>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</si>
  <si>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</si>
  <si>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</si>
  <si>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</si>
  <si>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</si>
  <si>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</si>
  <si>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</si>
  <si>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</si>
  <si>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</si>
  <si>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</si>
  <si>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</si>
  <si>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</si>
  <si>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</si>
  <si>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</si>
  <si>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</si>
  <si>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</si>
  <si>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</si>
  <si>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</si>
  <si>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</si>
  <si>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</si>
  <si>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</si>
  <si>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</si>
  <si>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</si>
  <si>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</si>
  <si>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</si>
  <si>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</si>
  <si>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</si>
  <si>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</si>
  <si>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</si>
  <si>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</si>
  <si>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</si>
  <si>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</si>
  <si>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</si>
  <si>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</si>
  <si>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</si>
  <si>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</si>
  <si>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</si>
  <si>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</si>
  <si>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</si>
  <si>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</si>
  <si>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</si>
  <si>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</si>
  <si>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</si>
  <si>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</si>
  <si>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</si>
  <si>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</si>
  <si>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</si>
  <si>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</si>
  <si>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</si>
  <si>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</si>
  <si>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</si>
  <si>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</si>
  <si>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</si>
  <si>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</si>
  <si>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</si>
  <si>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</si>
  <si>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</si>
  <si>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</si>
  <si>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</si>
  <si>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</si>
  <si>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</si>
  <si>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</si>
  <si>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</si>
  <si>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</si>
  <si>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</si>
  <si>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</si>
  <si>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</si>
  <si>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</si>
  <si>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</si>
  <si>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</si>
  <si>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</si>
  <si>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</si>
  <si>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</si>
  <si>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</si>
  <si>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</si>
  <si>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</si>
  <si>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</si>
  <si>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</si>
  <si>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</si>
  <si>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</si>
  <si>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</si>
  <si>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</si>
  <si>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</si>
  <si>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</si>
  <si>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</si>
  <si>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</si>
  <si>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</si>
  <si>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</si>
  <si>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</si>
  <si>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</si>
  <si>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</si>
  <si>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</si>
  <si>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</si>
  <si>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</si>
  <si>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</si>
  <si>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</si>
  <si>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</si>
  <si>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</si>
  <si>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</si>
  <si>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</si>
  <si>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</si>
  <si>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</si>
  <si>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</si>
  <si>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</si>
  <si>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</si>
  <si>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</si>
  <si>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</si>
  <si>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</si>
  <si>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</si>
  <si>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</si>
  <si>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</si>
  <si>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</si>
  <si>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</si>
  <si>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</si>
  <si>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</si>
  <si>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</si>
  <si>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</si>
  <si>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</si>
  <si>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</si>
  <si>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</si>
  <si>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</si>
  <si>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</si>
  <si>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</si>
  <si>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</si>
  <si>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</si>
  <si>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</si>
  <si>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</si>
  <si>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</si>
  <si>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</si>
  <si>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</si>
  <si>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</si>
  <si>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</si>
  <si>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</si>
  <si>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</si>
  <si>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</si>
  <si>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</si>
  <si>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</si>
  <si>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</si>
  <si>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</si>
  <si>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</si>
  <si>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</si>
  <si>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</si>
  <si>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</si>
  <si>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</si>
  <si>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</si>
  <si>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</si>
  <si>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</si>
  <si>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</si>
  <si>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</si>
  <si>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</si>
  <si>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</si>
  <si>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</si>
  <si>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</si>
  <si>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</si>
  <si>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</si>
  <si>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</si>
  <si>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</si>
  <si>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</si>
  <si>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</si>
  <si>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</si>
  <si>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</si>
  <si>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</si>
  <si>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</si>
  <si>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</si>
  <si>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</si>
  <si>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</si>
  <si>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</si>
  <si>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</si>
  <si>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</si>
  <si>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</si>
  <si>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</si>
  <si>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</si>
  <si>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</si>
  <si>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</si>
  <si>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</si>
  <si>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</si>
  <si>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</si>
  <si>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</si>
  <si>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</si>
  <si>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</si>
  <si>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</si>
  <si>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</si>
  <si>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</si>
  <si>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</si>
  <si>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</si>
  <si>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</si>
  <si>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</si>
  <si>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</si>
  <si>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</si>
  <si>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</si>
  <si>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</si>
  <si>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</si>
  <si>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</si>
  <si>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</si>
  <si>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</si>
  <si>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</si>
  <si>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</si>
  <si>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</si>
  <si>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</si>
  <si>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</si>
  <si>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</si>
  <si>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</si>
  <si>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</si>
  <si>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</si>
  <si>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</si>
  <si>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</si>
  <si>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</si>
  <si>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</si>
  <si>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</si>
  <si>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</si>
  <si>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</si>
  <si>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</si>
  <si>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</si>
  <si>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</si>
  <si>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</si>
  <si>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</si>
  <si>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</si>
  <si>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</si>
  <si>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</si>
  <si>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</si>
  <si>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</si>
  <si>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</si>
  <si>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</si>
  <si>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</si>
  <si>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</si>
  <si>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</si>
  <si>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</si>
  <si>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</si>
  <si>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</si>
  <si>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</si>
  <si>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</si>
  <si>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</si>
  <si>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</si>
  <si>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</si>
  <si>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</si>
  <si>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</si>
  <si>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</si>
  <si>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</si>
  <si>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</si>
  <si>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</si>
  <si>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</si>
  <si>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</si>
  <si>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</si>
  <si>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</si>
  <si>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</si>
  <si>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</si>
  <si>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</si>
  <si>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</si>
  <si>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</si>
  <si>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</si>
  <si>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</si>
  <si>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</si>
  <si>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</si>
  <si>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</si>
  <si>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</si>
  <si>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</si>
  <si>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</si>
  <si>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</si>
  <si>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</si>
  <si>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</si>
  <si>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</si>
  <si>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</si>
  <si>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</si>
  <si>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</si>
  <si>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</si>
  <si>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</si>
  <si>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</si>
  <si>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</si>
  <si>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</si>
  <si>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</si>
  <si>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</si>
  <si>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</si>
  <si>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</si>
  <si>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</si>
  <si>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</si>
  <si>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</si>
  <si>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</si>
  <si>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</si>
  <si>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</si>
  <si>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</si>
  <si>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</si>
  <si>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</si>
  <si>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</si>
  <si>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</si>
  <si>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</si>
  <si>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</si>
  <si>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</si>
  <si>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</si>
  <si>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</si>
  <si>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</si>
  <si>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</si>
  <si>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</si>
  <si>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</si>
  <si>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</si>
  <si>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</si>
  <si>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</si>
  <si>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</si>
  <si>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</si>
  <si>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</si>
  <si>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</si>
  <si>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</si>
  <si>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</si>
  <si>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</si>
  <si>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</si>
  <si>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</si>
  <si>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</si>
  <si>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</si>
  <si>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</si>
  <si>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</si>
  <si>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</si>
  <si>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</si>
  <si>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</si>
  <si>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</si>
  <si>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</si>
  <si>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</si>
  <si>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</si>
  <si>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</si>
  <si>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</si>
  <si>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</si>
  <si>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</si>
  <si>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</si>
  <si>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</si>
  <si>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</si>
  <si>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</si>
  <si>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</si>
  <si>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</si>
  <si>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</si>
  <si>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</si>
  <si>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</si>
  <si>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</si>
  <si>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</si>
  <si>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</si>
  <si>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</si>
  <si>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</si>
  <si>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</si>
  <si>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</si>
  <si>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</si>
  <si>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</si>
  <si>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</si>
  <si>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</si>
  <si>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</si>
  <si>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</si>
  <si>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</si>
  <si>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</si>
  <si>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</si>
  <si>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</si>
  <si>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</si>
  <si>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</si>
  <si>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</si>
  <si>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</si>
  <si>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</si>
  <si>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</si>
  <si>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</si>
  <si>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</si>
  <si>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</si>
  <si>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</si>
  <si>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</si>
  <si>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</si>
  <si>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</si>
  <si>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</si>
  <si>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</si>
  <si>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</si>
  <si>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</si>
  <si>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</si>
  <si>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</si>
  <si>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</si>
  <si>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</si>
  <si>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</si>
  <si>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</si>
  <si>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</si>
  <si>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</si>
  <si>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</si>
  <si>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</si>
  <si>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</si>
  <si>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</si>
  <si>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</si>
  <si>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</si>
  <si>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</si>
  <si>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</si>
  <si>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</si>
  <si>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</si>
  <si>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</si>
  <si>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</si>
  <si>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</si>
  <si>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</si>
  <si>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</si>
  <si>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</si>
  <si>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</si>
  <si>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</si>
  <si>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</si>
  <si>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</si>
  <si>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</si>
  <si>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</si>
  <si>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</si>
  <si>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</si>
  <si>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</si>
  <si>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</si>
  <si>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</si>
  <si>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</si>
  <si>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</si>
  <si>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</si>
  <si>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</si>
  <si>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</si>
  <si>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</si>
  <si>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</si>
  <si>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</si>
  <si>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</si>
  <si>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</si>
  <si>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</si>
  <si>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</si>
  <si>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</si>
  <si>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</si>
  <si>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</si>
  <si>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</si>
  <si>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</si>
  <si>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</si>
  <si>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</si>
  <si>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</si>
  <si>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</si>
  <si>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</si>
  <si>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</si>
  <si>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</si>
  <si>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</si>
  <si>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</si>
  <si>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</si>
  <si>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</si>
  <si>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</si>
  <si>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</si>
  <si>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</si>
  <si>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</si>
  <si>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</si>
  <si>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</si>
  <si>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</si>
  <si>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</si>
  <si>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</si>
  <si>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</si>
  <si>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</si>
  <si>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</si>
  <si>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</si>
  <si>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</si>
  <si>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</si>
  <si>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</si>
  <si>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</si>
  <si>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</si>
  <si>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</si>
  <si>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</si>
  <si>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</si>
  <si>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</si>
  <si>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</si>
  <si>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</si>
  <si>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</si>
  <si>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</si>
  <si>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</si>
  <si>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</si>
  <si>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</si>
  <si>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</si>
  <si>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</si>
  <si>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</si>
  <si>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</si>
  <si>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</si>
  <si>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</si>
  <si>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</si>
  <si>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</si>
  <si>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</si>
  <si>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</si>
  <si>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</si>
  <si>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</si>
  <si>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</si>
  <si>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</si>
  <si>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</si>
  <si>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</si>
  <si>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</si>
  <si>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</si>
  <si>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</si>
  <si>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</si>
  <si>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</si>
  <si>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</si>
  <si>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</si>
  <si>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</si>
  <si>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</si>
  <si>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</si>
  <si>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</si>
  <si>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</si>
  <si>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</si>
  <si>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</si>
  <si>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</si>
  <si>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</si>
  <si>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</si>
  <si>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</si>
  <si>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</si>
  <si>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</si>
  <si>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</si>
  <si>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</si>
  <si>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</si>
  <si>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</si>
  <si>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</si>
  <si>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</si>
  <si>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</si>
  <si>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</si>
  <si>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</si>
  <si>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</si>
  <si>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</si>
  <si>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</si>
  <si>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</si>
  <si>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</si>
  <si>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</si>
  <si>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</si>
  <si>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</si>
  <si>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</si>
  <si>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</si>
  <si>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</si>
  <si>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</si>
  <si>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</si>
  <si>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</si>
  <si>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</si>
  <si>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</si>
  <si>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</si>
  <si>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</si>
  <si>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</si>
  <si>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</si>
  <si>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</si>
  <si>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</si>
  <si>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</si>
  <si>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</si>
  <si>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</si>
  <si>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</si>
  <si>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</si>
  <si>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</si>
  <si>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</si>
  <si>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</si>
  <si>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</si>
  <si>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</si>
  <si>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</si>
  <si>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</si>
  <si>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</si>
  <si>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</si>
  <si>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</si>
  <si>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</si>
  <si>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</si>
  <si>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</si>
  <si>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</si>
  <si>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</si>
  <si>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</si>
  <si>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</si>
  <si>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</si>
  <si>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</si>
  <si>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</si>
  <si>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</si>
  <si>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</si>
  <si>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</si>
  <si>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</si>
  <si>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</si>
  <si>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</si>
  <si>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</si>
  <si>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</si>
  <si>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</si>
  <si>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</si>
  <si>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</si>
  <si>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</si>
  <si>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</si>
  <si>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</si>
  <si>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</si>
  <si>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</si>
  <si>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</si>
  <si>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</si>
  <si>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</si>
  <si>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</si>
  <si>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</si>
  <si>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</si>
  <si>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</si>
  <si>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</si>
  <si>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</si>
  <si>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</si>
  <si>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</si>
  <si>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</si>
  <si>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</si>
  <si>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</si>
  <si>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</si>
  <si>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</si>
  <si>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</si>
  <si>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</si>
  <si>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</si>
  <si>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</si>
  <si>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</si>
  <si>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</si>
  <si>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</si>
  <si>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</si>
  <si>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</si>
  <si>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</si>
  <si>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</si>
  <si>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</si>
  <si>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</si>
  <si>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</si>
  <si>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</si>
  <si>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</si>
  <si>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</si>
  <si>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</si>
  <si>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</si>
  <si>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</si>
  <si>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</si>
  <si>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</si>
  <si>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</si>
  <si>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</si>
  <si>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</si>
  <si>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</si>
  <si>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</si>
  <si>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</si>
  <si>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</si>
  <si>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</si>
  <si>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</si>
  <si>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</si>
  <si>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</si>
  <si>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</si>
  <si>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</si>
  <si>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</si>
  <si>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</si>
  <si>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</si>
  <si>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</si>
  <si>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</si>
  <si>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</si>
  <si>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</si>
  <si>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</si>
  <si>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</si>
  <si>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</si>
  <si>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</si>
  <si>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</si>
  <si>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</si>
  <si>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</si>
  <si>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</si>
  <si>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</si>
  <si>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</si>
  <si>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</si>
  <si>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</si>
  <si>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</si>
  <si>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</si>
  <si>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</si>
  <si>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</si>
  <si>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</si>
  <si>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</si>
  <si>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</si>
  <si>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</si>
  <si>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</si>
  <si>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</si>
  <si>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</si>
  <si>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</si>
  <si>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</si>
  <si>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</si>
  <si>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</si>
  <si>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</si>
  <si>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</si>
  <si>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</si>
  <si>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</si>
  <si>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</si>
  <si>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</si>
  <si>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</si>
  <si>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</si>
  <si>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</si>
  <si>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</si>
  <si>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</si>
  <si>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</si>
  <si>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</si>
  <si>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</si>
  <si>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</si>
  <si>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</si>
  <si>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</si>
  <si>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</si>
  <si>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</si>
  <si>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</si>
  <si>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</si>
  <si>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</si>
  <si>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</si>
  <si>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</si>
  <si>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</si>
  <si>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</si>
  <si>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</si>
  <si>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</si>
  <si>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</si>
  <si>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</si>
  <si>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</si>
  <si>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</si>
  <si>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</si>
  <si>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</si>
  <si>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</si>
  <si>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</si>
  <si>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</si>
  <si>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</si>
  <si>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</si>
  <si>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</si>
  <si>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</si>
  <si>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</si>
  <si>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</si>
  <si>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</si>
  <si>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</si>
  <si>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</si>
  <si>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</si>
  <si>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</si>
  <si>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</si>
  <si>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</si>
  <si>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</si>
  <si>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</si>
  <si>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</si>
  <si>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</si>
  <si>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</si>
  <si>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</si>
  <si>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</si>
  <si>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</si>
  <si>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</si>
  <si>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</si>
  <si>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</si>
  <si>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</si>
  <si>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</si>
  <si>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</si>
  <si>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</si>
  <si>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</si>
  <si>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</si>
  <si>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</si>
  <si>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</si>
  <si>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</si>
  <si>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</si>
  <si>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</si>
  <si>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</si>
  <si>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</si>
  <si>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</si>
  <si>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</si>
  <si>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</si>
  <si>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</si>
  <si>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</si>
  <si>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</si>
  <si>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</si>
  <si>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</si>
  <si>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</si>
  <si>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</si>
  <si>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</si>
  <si>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</si>
  <si>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</si>
  <si>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</si>
  <si>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</si>
  <si>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</si>
  <si>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</si>
  <si>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</si>
  <si>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</si>
  <si>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</si>
  <si>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</si>
  <si>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</si>
  <si>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</si>
  <si>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</si>
  <si>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</si>
  <si>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</si>
  <si>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</si>
  <si>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</si>
  <si>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</si>
  <si>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</si>
  <si>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</si>
  <si>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</si>
  <si>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</si>
  <si>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</si>
  <si>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</si>
  <si>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</si>
  <si>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</si>
  <si>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</si>
  <si>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</si>
  <si>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</si>
  <si>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</si>
  <si>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</si>
  <si>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</si>
  <si>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</si>
  <si>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</si>
  <si>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</si>
  <si>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</si>
  <si>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</si>
  <si>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</si>
  <si>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</si>
  <si>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</si>
  <si>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</si>
  <si>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</si>
  <si>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</si>
  <si>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</si>
  <si>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</si>
  <si>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</si>
  <si>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</si>
  <si>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</si>
  <si>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</si>
  <si>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</si>
  <si>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</si>
  <si>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</si>
  <si>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</si>
  <si>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</si>
  <si>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</si>
  <si>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</si>
  <si>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</si>
  <si>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</si>
  <si>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</si>
  <si>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</si>
  <si>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</si>
  <si>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</si>
  <si>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</si>
  <si>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</si>
  <si>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</si>
  <si>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</si>
  <si>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</si>
  <si>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</si>
  <si>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</si>
  <si>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</si>
  <si>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</si>
  <si>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</si>
  <si>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</si>
  <si>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</si>
  <si>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</si>
  <si>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</si>
  <si>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</si>
  <si>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</si>
  <si>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</si>
  <si>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</si>
  <si>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</si>
  <si>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</si>
  <si>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</si>
  <si>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</si>
  <si>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</si>
  <si>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</si>
  <si>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</si>
  <si>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</si>
  <si>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</si>
  <si>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</si>
  <si>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</si>
  <si>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</si>
  <si>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</si>
  <si>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</si>
  <si>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</si>
  <si>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</si>
  <si>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</si>
  <si>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</si>
  <si>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</si>
  <si>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</si>
  <si>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</si>
  <si>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</si>
  <si>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</si>
  <si>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</si>
  <si>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</si>
  <si>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</si>
  <si>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</si>
  <si>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</si>
  <si>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</si>
  <si>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</si>
  <si>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</si>
  <si>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</si>
  <si>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</si>
  <si>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</si>
  <si>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</si>
  <si>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</si>
  <si>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</si>
  <si>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</si>
  <si>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</si>
  <si>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</si>
  <si>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</si>
  <si>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</si>
  <si>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</si>
  <si>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</si>
  <si>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</si>
  <si>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</si>
  <si>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</si>
  <si>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</si>
  <si>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</si>
  <si>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</si>
  <si>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</si>
  <si>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</si>
  <si>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</si>
  <si>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</si>
  <si>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</si>
  <si>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</si>
  <si>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</si>
  <si>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</si>
  <si>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</si>
  <si>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</si>
  <si>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</si>
  <si>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</si>
  <si>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</si>
  <si>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</si>
  <si>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</si>
  <si>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</si>
  <si>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</si>
  <si>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</si>
  <si>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</si>
  <si>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</si>
  <si>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</si>
  <si>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</si>
  <si>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</si>
  <si>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</si>
  <si>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</si>
  <si>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</si>
  <si>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</si>
  <si>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</si>
  <si>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</si>
  <si>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</si>
  <si>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</si>
  <si>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</si>
  <si>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</si>
  <si>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</si>
  <si>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</si>
  <si>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</si>
  <si>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</si>
  <si>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</si>
  <si>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</si>
  <si>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</si>
  <si>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</si>
  <si>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</si>
  <si>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</si>
  <si>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</si>
  <si>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</si>
  <si>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</si>
  <si>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</si>
  <si>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</si>
  <si>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</si>
  <si>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</si>
  <si>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</si>
  <si>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</si>
  <si>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</si>
  <si>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</si>
  <si>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</si>
  <si>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</si>
  <si>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</si>
  <si>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</si>
  <si>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</si>
  <si>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</si>
  <si>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</si>
  <si>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</si>
  <si>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</si>
  <si>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</si>
  <si>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</si>
  <si>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</si>
  <si>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</si>
  <si>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</si>
  <si>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</si>
  <si>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</si>
  <si>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</si>
  <si>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</si>
  <si>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</si>
  <si>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</si>
  <si>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</si>
  <si>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</si>
  <si>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</si>
  <si>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</si>
  <si>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</si>
  <si>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</si>
  <si>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</si>
  <si>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</si>
  <si>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</si>
  <si>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</si>
  <si>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</si>
  <si>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</si>
  <si>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</si>
  <si>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</si>
  <si>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</si>
  <si>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</si>
  <si>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</si>
  <si>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</si>
  <si>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</si>
  <si>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</si>
  <si>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</si>
  <si>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</si>
  <si>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</si>
  <si>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</si>
  <si>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</si>
  <si>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</si>
  <si>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</si>
  <si>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</si>
  <si>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</si>
  <si>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</si>
  <si>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</si>
  <si>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</si>
  <si>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</si>
  <si>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</si>
  <si>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</si>
  <si>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</si>
  <si>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</si>
  <si>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</si>
  <si>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</si>
  <si>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</si>
  <si>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</si>
  <si>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</si>
  <si>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</si>
  <si>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</si>
  <si>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</si>
  <si>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</si>
  <si>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</si>
  <si>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</si>
  <si>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</si>
  <si>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</si>
  <si>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</si>
  <si>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</si>
  <si>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</si>
  <si>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</si>
  <si>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</si>
  <si>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</si>
  <si>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</si>
  <si>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</si>
  <si>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</si>
  <si>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</si>
  <si>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</si>
  <si>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</si>
  <si>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</si>
  <si>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</si>
  <si>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</si>
  <si>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</si>
  <si>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</si>
  <si>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</si>
  <si>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</si>
  <si>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</si>
  <si>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</si>
  <si>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</si>
  <si>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</si>
  <si>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</si>
  <si>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</si>
  <si>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</si>
  <si>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</si>
  <si>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</si>
  <si>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</si>
  <si>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</si>
  <si>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</si>
  <si>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</si>
  <si>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</si>
  <si>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</si>
  <si>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</si>
  <si>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</si>
  <si>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</si>
  <si>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</si>
  <si>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</si>
  <si>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</si>
  <si>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</si>
  <si>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</si>
  <si>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</si>
  <si>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</si>
  <si>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</si>
  <si>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</si>
  <si>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</si>
  <si>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</si>
  <si>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</si>
  <si>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</si>
  <si>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</si>
  <si>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</si>
  <si>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</si>
  <si>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</si>
  <si>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</si>
  <si>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</si>
  <si>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</si>
  <si>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</si>
  <si>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</si>
  <si>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</si>
  <si>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</si>
  <si>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</si>
  <si>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</si>
  <si>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</si>
  <si>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</si>
  <si>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</si>
  <si>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</si>
  <si>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</si>
  <si>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</si>
  <si>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</si>
  <si>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</si>
  <si>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</si>
  <si>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</si>
  <si>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</si>
  <si>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</si>
  <si>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</si>
  <si>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</si>
  <si>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</si>
  <si>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</si>
  <si>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</si>
  <si>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</si>
  <si>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</si>
  <si>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</si>
  <si>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</si>
  <si>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</si>
  <si>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</si>
  <si>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</si>
  <si>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</si>
  <si>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</si>
  <si>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</si>
  <si>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</si>
  <si>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</si>
  <si>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</si>
  <si>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</si>
  <si>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</si>
  <si>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</si>
  <si>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</si>
  <si>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</si>
  <si>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</si>
  <si>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</si>
  <si>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</si>
  <si>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</si>
  <si>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</si>
  <si>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</si>
  <si>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</si>
  <si>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</si>
  <si>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</si>
  <si>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</si>
  <si>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</si>
  <si>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</si>
  <si>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</si>
  <si>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</si>
  <si>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</si>
  <si>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</si>
  <si>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</si>
  <si>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</si>
  <si>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</si>
  <si>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</si>
  <si>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</si>
  <si>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</si>
  <si>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</si>
  <si>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</si>
  <si>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</si>
  <si>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</si>
  <si>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</si>
  <si>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</si>
  <si>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</si>
  <si>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</si>
  <si>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</si>
  <si>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</si>
  <si>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</si>
  <si>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</si>
  <si>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</si>
  <si>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</si>
  <si>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</si>
  <si>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</si>
  <si>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</si>
  <si>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</si>
  <si>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</si>
  <si>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</si>
  <si>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</si>
  <si>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</si>
  <si>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</si>
  <si>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</si>
  <si>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</si>
  <si>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</si>
  <si>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</si>
  <si>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</si>
  <si>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</si>
  <si>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</si>
  <si>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</si>
  <si>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</si>
  <si>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</si>
  <si>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</si>
  <si>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</si>
  <si>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</si>
  <si>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</si>
  <si>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</si>
  <si>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</si>
  <si>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</si>
  <si>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</si>
  <si>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</si>
  <si>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</si>
  <si>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</si>
  <si>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</si>
  <si>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</si>
  <si>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</si>
  <si>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</si>
  <si>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</si>
  <si>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</si>
  <si>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</si>
  <si>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</si>
  <si>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</si>
  <si>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</si>
  <si>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</si>
  <si>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</si>
  <si>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</si>
  <si>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</si>
  <si>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</si>
  <si>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</si>
  <si>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</si>
  <si>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</si>
  <si>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</si>
  <si>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</si>
  <si>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</si>
  <si>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</si>
  <si>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</si>
  <si>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</si>
  <si>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</si>
  <si>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</si>
  <si>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</si>
  <si>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</si>
  <si>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</si>
  <si>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</si>
  <si>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</si>
  <si>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</si>
  <si>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</si>
  <si>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</si>
  <si>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</si>
  <si>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</si>
  <si>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</si>
  <si>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</si>
  <si>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</si>
  <si>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</si>
  <si>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</si>
  <si>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</si>
  <si>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</si>
  <si>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</si>
  <si>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</si>
  <si>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</si>
  <si>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</si>
  <si>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</si>
  <si>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</si>
  <si>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</si>
  <si>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</si>
  <si>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</si>
  <si>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</si>
  <si>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</si>
  <si>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</si>
  <si>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</si>
  <si>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</si>
  <si>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</si>
  <si>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</si>
  <si>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</si>
  <si>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</si>
  <si>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</si>
  <si>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</si>
  <si>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</si>
  <si>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</si>
  <si>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</si>
  <si>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</si>
  <si>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</si>
  <si>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</si>
  <si>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</si>
  <si>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</si>
  <si>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</si>
  <si>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</si>
  <si>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</si>
  <si>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</si>
  <si>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</si>
  <si>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</si>
  <si>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</si>
  <si>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</si>
  <si>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</si>
  <si>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</si>
  <si>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</si>
  <si>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</si>
  <si>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</si>
  <si>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</si>
  <si>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</si>
  <si>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</si>
  <si>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</si>
  <si>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</si>
  <si>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</si>
  <si>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</si>
  <si>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</si>
  <si>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</si>
  <si>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</si>
  <si>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</si>
  <si>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</si>
  <si>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</si>
  <si>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</si>
  <si>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</si>
  <si>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</si>
  <si>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</si>
  <si>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</si>
  <si>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</si>
  <si>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</si>
  <si>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</si>
  <si>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</si>
  <si>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</si>
  <si>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</si>
  <si>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</si>
  <si>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</si>
  <si>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</si>
  <si>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</si>
  <si>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</si>
  <si>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</si>
  <si>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</si>
  <si>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</si>
  <si>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</si>
  <si>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</si>
  <si>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</si>
  <si>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</si>
  <si>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</si>
  <si>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</si>
  <si>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</si>
  <si>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</si>
  <si>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</si>
  <si>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</si>
  <si>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</si>
  <si>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</si>
  <si>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</si>
  <si>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</si>
  <si>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</si>
  <si>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</si>
  <si>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</si>
  <si>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</si>
  <si>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</si>
  <si>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</si>
  <si>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</si>
  <si>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</si>
  <si>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</si>
  <si>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</si>
  <si>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</si>
  <si>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</si>
  <si>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</si>
  <si>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</si>
  <si>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</si>
  <si>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</si>
  <si>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</si>
  <si>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</si>
  <si>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</si>
  <si>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</si>
  <si>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</si>
  <si>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</si>
  <si>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</si>
  <si>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</si>
  <si>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</si>
  <si>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</si>
  <si>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</si>
  <si>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</si>
  <si>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</si>
  <si>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</si>
  <si>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</si>
  <si>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</si>
  <si>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</si>
  <si>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</si>
  <si>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</si>
  <si>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</si>
  <si>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</si>
  <si>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</si>
  <si>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</si>
  <si>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</si>
  <si>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</si>
  <si>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</si>
  <si>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</si>
  <si>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</si>
  <si>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</si>
  <si>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</si>
  <si>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</si>
  <si>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</si>
  <si>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</si>
  <si>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</si>
  <si>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</si>
  <si>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</si>
  <si>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</si>
  <si>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</si>
  <si>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</si>
  <si>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</si>
  <si>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</si>
  <si>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</si>
  <si>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</si>
  <si>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</si>
  <si>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</si>
  <si>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</si>
  <si>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</si>
  <si>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</si>
  <si>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</si>
  <si>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</si>
  <si>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</si>
  <si>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</si>
  <si>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</si>
  <si>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</si>
  <si>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</si>
  <si>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</si>
  <si>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</si>
  <si>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</si>
  <si>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</si>
  <si>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</si>
  <si>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</si>
  <si>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</si>
  <si>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</si>
  <si>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</si>
  <si>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</si>
  <si>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</si>
  <si>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</si>
  <si>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</si>
  <si>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</si>
  <si>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</si>
  <si>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</si>
  <si>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</si>
  <si>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</si>
  <si>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</si>
  <si>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</si>
  <si>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</si>
  <si>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</si>
  <si>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</si>
  <si>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</si>
  <si>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</si>
  <si>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</si>
  <si>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</si>
  <si>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</si>
  <si>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</si>
  <si>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</si>
  <si>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</si>
  <si>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</si>
  <si>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</si>
  <si>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</si>
  <si>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</si>
  <si>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</si>
  <si>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</si>
  <si>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</si>
  <si>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</si>
  <si>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</si>
  <si>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</si>
  <si>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</si>
  <si>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</si>
  <si>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</si>
  <si>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</si>
  <si>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</si>
  <si>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</si>
  <si>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</si>
  <si>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</si>
  <si>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</si>
  <si>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</si>
  <si>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</si>
  <si>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</si>
  <si>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</si>
  <si>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</si>
  <si>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</si>
  <si>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</si>
  <si>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</si>
  <si>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</si>
  <si>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</si>
  <si>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</si>
  <si>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</si>
  <si>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</si>
  <si>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</si>
  <si>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</si>
  <si>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</si>
  <si>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</si>
  <si>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</si>
  <si>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</si>
  <si>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</si>
  <si>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</si>
  <si>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</si>
  <si>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</si>
  <si>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</si>
  <si>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</si>
  <si>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</si>
  <si>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</si>
  <si>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</si>
  <si>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</si>
  <si>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</si>
  <si>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</si>
  <si>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</si>
  <si>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</si>
  <si>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</si>
  <si>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</si>
  <si>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</si>
  <si>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</si>
  <si>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</si>
  <si>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</si>
  <si>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</si>
  <si>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</si>
  <si>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</si>
  <si>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</si>
  <si>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</si>
  <si>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</si>
  <si>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</si>
  <si>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</si>
  <si>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</si>
  <si>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</si>
  <si>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</si>
  <si>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</si>
  <si>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</si>
  <si>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</si>
  <si>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</si>
  <si>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</si>
  <si>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</si>
  <si>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</si>
  <si>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</si>
  <si>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</si>
  <si>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</si>
  <si>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</si>
  <si>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</si>
  <si>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</si>
  <si>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</si>
  <si>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</si>
  <si>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</si>
  <si>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</si>
  <si>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</si>
  <si>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</si>
  <si>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</si>
  <si>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</si>
  <si>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</si>
  <si>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</si>
  <si>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</si>
  <si>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</si>
  <si>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</si>
  <si>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</si>
  <si>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</si>
  <si>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</si>
  <si>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</si>
  <si>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</si>
  <si>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</si>
  <si>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</si>
  <si>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</si>
  <si>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</si>
  <si>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</si>
  <si>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</si>
  <si>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</si>
  <si>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</si>
  <si>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</si>
  <si>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</si>
  <si>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</si>
  <si>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</si>
  <si>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</si>
  <si>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</si>
  <si>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</si>
  <si>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</si>
  <si>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</si>
  <si>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</si>
  <si>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</si>
  <si>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</si>
  <si>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</si>
  <si>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</si>
  <si>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</si>
  <si>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</si>
  <si>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</si>
  <si>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</si>
  <si>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</si>
  <si>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</si>
  <si>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</si>
  <si>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</si>
  <si>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</si>
  <si>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</si>
  <si>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</si>
  <si>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</si>
  <si>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</si>
  <si>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</si>
  <si>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</si>
  <si>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</si>
  <si>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</si>
  <si>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</si>
  <si>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</si>
  <si>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</si>
  <si>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</si>
  <si>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</si>
  <si>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</si>
  <si>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</si>
  <si>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</si>
  <si>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</si>
  <si>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</si>
  <si>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</si>
  <si>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</si>
  <si>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</si>
  <si>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</si>
  <si>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</si>
  <si>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</si>
  <si>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</si>
  <si>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</si>
  <si>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</si>
  <si>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</si>
  <si>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</si>
  <si>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</si>
  <si>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</si>
  <si>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</si>
  <si>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</si>
  <si>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</si>
  <si>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</si>
  <si>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</si>
  <si>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</si>
  <si>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</si>
  <si>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</si>
  <si>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</si>
  <si>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</si>
  <si>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</si>
  <si>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</si>
  <si>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</si>
  <si>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</si>
  <si>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</si>
  <si>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</si>
  <si>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</si>
  <si>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</si>
  <si>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</si>
  <si>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</si>
  <si>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</si>
  <si>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</si>
  <si>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</si>
  <si>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</si>
  <si>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</si>
  <si>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</si>
  <si>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</si>
  <si>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</si>
  <si>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</si>
  <si>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</si>
  <si>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</si>
  <si>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</si>
  <si>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</si>
  <si>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</si>
  <si>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</si>
  <si>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</si>
  <si>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</si>
  <si>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</si>
  <si>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</si>
  <si>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</si>
  <si>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</si>
  <si>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</si>
  <si>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</si>
  <si>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</si>
  <si>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</si>
  <si>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</si>
  <si>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</si>
  <si>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</si>
  <si>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</si>
  <si>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</si>
  <si>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</si>
  <si>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</si>
  <si>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</si>
  <si>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</si>
  <si>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</si>
  <si>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</si>
  <si>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</si>
  <si>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</si>
  <si>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</si>
  <si>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</si>
  <si>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</si>
  <si>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</si>
  <si>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</si>
  <si>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</si>
  <si>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</si>
  <si>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</si>
  <si>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</si>
  <si>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</si>
  <si>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</si>
  <si>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</si>
  <si>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</si>
  <si>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</si>
  <si>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</si>
  <si>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</si>
  <si>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</si>
  <si>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</si>
  <si>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</si>
  <si>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</si>
  <si>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</si>
  <si>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</si>
  <si>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</si>
  <si>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</si>
  <si>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</si>
  <si>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</si>
  <si>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</si>
  <si>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</si>
  <si>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</si>
  <si>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</si>
  <si>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</si>
  <si>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</si>
  <si>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</si>
  <si>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</si>
  <si>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</si>
  <si>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</si>
  <si>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</si>
  <si>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</si>
  <si>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</si>
  <si>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</si>
  <si>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</si>
  <si>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</si>
  <si>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</si>
  <si>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</si>
  <si>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</si>
  <si>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</si>
  <si>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</si>
  <si>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</si>
  <si>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</si>
  <si>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</si>
  <si>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</si>
  <si>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</si>
  <si>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</si>
  <si>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</si>
  <si>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</si>
  <si>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</si>
  <si>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</si>
  <si>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</si>
  <si>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</si>
  <si>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</si>
  <si>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</si>
  <si>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</si>
  <si>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</si>
  <si>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</si>
  <si>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</si>
  <si>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</si>
  <si>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</si>
  <si>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</si>
  <si>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</si>
  <si>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</si>
  <si>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</si>
  <si>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</si>
  <si>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</si>
  <si>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</si>
  <si>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</si>
  <si>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</si>
  <si>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</si>
  <si>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</si>
  <si>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</si>
  <si>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</si>
  <si>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</si>
  <si>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</si>
  <si>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</si>
  <si>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</si>
  <si>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</si>
  <si>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</si>
  <si>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</si>
  <si>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</si>
  <si>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</si>
  <si>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</si>
  <si>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</si>
  <si>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</si>
  <si>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</si>
  <si>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</si>
  <si>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</si>
  <si>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</si>
  <si>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</si>
  <si>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</si>
  <si>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</si>
  <si>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</si>
  <si>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</si>
  <si>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</si>
  <si>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</si>
  <si>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</si>
  <si>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</si>
  <si>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</si>
  <si>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</si>
  <si>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</si>
  <si>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</si>
  <si>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</si>
  <si>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</si>
  <si>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</si>
  <si>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</si>
  <si>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</si>
  <si>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</si>
  <si>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</si>
  <si>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</si>
  <si>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</si>
  <si>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</si>
  <si>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</si>
  <si>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</si>
  <si>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</si>
  <si>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</si>
  <si>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</si>
  <si>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</si>
  <si>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</si>
  <si>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</si>
  <si>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</si>
  <si>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</si>
  <si>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</si>
  <si>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</si>
  <si>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</si>
  <si>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</si>
  <si>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</si>
  <si>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</si>
  <si>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</si>
  <si>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</si>
  <si>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</si>
  <si>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</si>
  <si>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</si>
  <si>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</si>
  <si>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</si>
  <si>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</si>
  <si>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</si>
  <si>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</si>
  <si>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</si>
  <si>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</si>
  <si>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</si>
  <si>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</si>
  <si>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</si>
  <si>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</si>
  <si>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</si>
  <si>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</si>
  <si>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</si>
  <si>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</si>
  <si>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</si>
  <si>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</si>
  <si>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</si>
  <si>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</si>
  <si>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</si>
  <si>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</si>
  <si>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</si>
  <si>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</si>
  <si>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</si>
  <si>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</si>
  <si>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</si>
  <si>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</si>
  <si>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</si>
  <si>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</si>
  <si>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</si>
  <si>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</si>
  <si>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</si>
  <si>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</si>
  <si>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</si>
  <si>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</si>
  <si>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</si>
  <si>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</si>
  <si>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</si>
  <si>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</si>
  <si>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</si>
  <si>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</si>
  <si>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</si>
  <si>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</si>
  <si>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</si>
  <si>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</si>
  <si>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</si>
  <si>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</si>
  <si>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</si>
  <si>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</si>
  <si>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</si>
  <si>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</si>
  <si>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</si>
  <si>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</si>
  <si>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</si>
  <si>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</si>
  <si>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</si>
  <si>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</si>
  <si>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</si>
  <si>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</si>
  <si>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</si>
  <si>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</si>
  <si>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</si>
  <si>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</si>
  <si>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</si>
  <si>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</si>
  <si>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</si>
  <si>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</si>
  <si>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</si>
  <si>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</si>
  <si>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</si>
  <si>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</si>
  <si>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</si>
  <si>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</si>
  <si>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</si>
  <si>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</si>
  <si>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</si>
  <si>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</si>
  <si>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</si>
  <si>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</si>
  <si>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</si>
  <si>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</si>
  <si>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</si>
  <si>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</si>
  <si>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</si>
  <si>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</si>
  <si>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</si>
  <si>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</si>
  <si>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</si>
  <si>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</si>
  <si>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</si>
  <si>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</si>
  <si>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</si>
  <si>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</si>
  <si>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</si>
  <si>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</si>
  <si>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</si>
  <si>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</si>
  <si>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</si>
  <si>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</si>
  <si>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</si>
  <si>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</si>
  <si>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</si>
  <si>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</si>
  <si>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</si>
  <si>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</si>
  <si>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</si>
  <si>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</si>
  <si>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</si>
  <si>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</si>
  <si>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</si>
  <si>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</si>
  <si>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</si>
  <si>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</si>
  <si>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</si>
  <si>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</si>
  <si>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</si>
  <si>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</si>
  <si>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</si>
  <si>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</si>
  <si>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</si>
  <si>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</si>
  <si>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</si>
  <si>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</si>
  <si>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</si>
  <si>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</si>
  <si>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</si>
  <si>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</si>
  <si>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</si>
  <si>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</si>
  <si>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</si>
  <si>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</si>
  <si>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</si>
  <si>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</si>
  <si>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</si>
  <si>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</si>
  <si>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</si>
  <si>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</si>
  <si>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</si>
  <si>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</si>
  <si>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</si>
  <si>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</si>
  <si>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</si>
  <si>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</si>
  <si>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</si>
  <si>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</si>
  <si>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</si>
  <si>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</si>
  <si>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</si>
  <si>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</si>
  <si>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</si>
  <si>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</si>
  <si>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</si>
  <si>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</si>
  <si>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</si>
  <si>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</si>
  <si>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</si>
  <si>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</si>
  <si>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</si>
  <si>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</si>
  <si>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</si>
  <si>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</si>
  <si>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</si>
  <si>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</si>
  <si>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</si>
  <si>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</si>
  <si>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</si>
  <si>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</si>
  <si>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</si>
  <si>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</si>
  <si>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</si>
  <si>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</si>
  <si>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</si>
  <si>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</si>
  <si>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</si>
  <si>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</si>
  <si>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</si>
  <si>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</si>
  <si>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</si>
  <si>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</si>
  <si>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</si>
  <si>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</si>
  <si>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</si>
  <si>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</si>
  <si>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</si>
  <si>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</si>
  <si>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</si>
  <si>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</si>
  <si>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</si>
  <si>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</si>
  <si>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</si>
  <si>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</si>
  <si>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</si>
  <si>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</si>
  <si>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</si>
  <si>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</si>
  <si>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</si>
  <si>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</si>
  <si>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</si>
  <si>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</si>
  <si>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</si>
  <si>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</si>
  <si>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</si>
  <si>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</si>
  <si>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</si>
  <si>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</si>
  <si>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</si>
  <si>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</si>
  <si>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</si>
  <si>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</si>
  <si>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</si>
  <si>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</si>
  <si>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</si>
  <si>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</si>
  <si>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</si>
  <si>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</si>
  <si>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</si>
  <si>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</si>
  <si>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</si>
  <si>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</si>
  <si>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</si>
  <si>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</si>
  <si>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</si>
  <si>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</si>
  <si>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</si>
  <si>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</si>
  <si>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</si>
  <si>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</si>
  <si>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</si>
  <si>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</si>
  <si>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</si>
  <si>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</si>
  <si>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</si>
  <si>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</si>
  <si>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</si>
  <si>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</si>
  <si>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</si>
  <si>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</si>
  <si>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</si>
  <si>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</si>
  <si>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</si>
  <si>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</si>
  <si>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</si>
  <si>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</si>
  <si>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</si>
  <si>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</si>
  <si>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</si>
  <si>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</si>
  <si>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</si>
  <si>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</si>
  <si>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</si>
  <si>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</si>
  <si>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</si>
  <si>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</si>
  <si>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</si>
  <si>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</si>
  <si>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</si>
  <si>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</si>
  <si>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</si>
  <si>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</si>
  <si>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</si>
  <si>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</si>
  <si>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</si>
  <si>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</si>
  <si>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</si>
  <si>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</si>
  <si>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</si>
  <si>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</si>
  <si>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</si>
  <si>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</si>
  <si>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</si>
  <si>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</si>
  <si>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</si>
  <si>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</si>
  <si>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</si>
  <si>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</si>
  <si>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</si>
  <si>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</si>
  <si>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</si>
  <si>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</si>
  <si>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</si>
  <si>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</si>
  <si>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</si>
  <si>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</si>
  <si>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</si>
  <si>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</si>
  <si>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</si>
  <si>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</si>
  <si>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</si>
  <si>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</si>
  <si>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</si>
  <si>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</si>
  <si>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</si>
  <si>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</si>
  <si>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</si>
  <si>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</si>
  <si>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</si>
  <si>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</si>
  <si>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</si>
  <si>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</si>
  <si>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</si>
  <si>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</si>
  <si>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</si>
  <si>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</si>
  <si>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</si>
  <si>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</si>
  <si>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</si>
  <si>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</si>
  <si>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</si>
  <si>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</si>
  <si>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</si>
  <si>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</si>
  <si>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</si>
  <si>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</si>
  <si>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</si>
  <si>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</si>
  <si>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</si>
  <si>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</si>
  <si>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</si>
  <si>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</si>
  <si>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</si>
  <si>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</si>
  <si>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</si>
  <si>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</si>
  <si>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</si>
  <si>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</si>
  <si>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</si>
  <si>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</si>
  <si>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</si>
  <si>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</si>
  <si>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</si>
  <si>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</si>
  <si>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</si>
  <si>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</si>
  <si>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</si>
  <si>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</si>
  <si>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</si>
  <si>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</si>
  <si>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</si>
  <si>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</si>
  <si>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</si>
  <si>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</si>
  <si>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</si>
  <si>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</si>
  <si>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</si>
  <si>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</si>
  <si>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</si>
  <si>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</si>
  <si>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</si>
  <si>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</si>
  <si>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</si>
  <si>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</si>
  <si>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</si>
  <si>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</si>
  <si>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</si>
  <si>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</si>
  <si>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</si>
  <si>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</si>
  <si>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</si>
  <si>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</si>
  <si>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</si>
  <si>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</si>
  <si>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</si>
  <si>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</si>
  <si>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</si>
  <si>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</si>
  <si>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</si>
  <si>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</si>
  <si>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</si>
  <si>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</si>
  <si>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</si>
  <si>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</si>
  <si>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</si>
  <si>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</si>
  <si>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</si>
  <si>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</si>
  <si>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</si>
  <si>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</si>
  <si>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</si>
  <si>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</si>
  <si>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</si>
  <si>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</si>
  <si>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</si>
  <si>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</si>
  <si>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</si>
  <si>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</si>
  <si>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</si>
  <si>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</si>
  <si>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</si>
  <si>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</si>
  <si>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</si>
  <si>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</si>
  <si>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</si>
  <si>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</si>
  <si>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</si>
  <si>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</si>
  <si>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</si>
  <si>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</si>
  <si>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</si>
  <si>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</si>
  <si>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</si>
  <si>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</si>
  <si>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</si>
  <si>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</si>
  <si>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</si>
  <si>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</si>
  <si>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</si>
  <si>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</si>
  <si>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</si>
  <si>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</si>
  <si>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</si>
  <si>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</si>
  <si>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</si>
  <si>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</si>
  <si>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</si>
  <si>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</si>
  <si>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</si>
  <si>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</si>
  <si>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</si>
  <si>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</si>
  <si>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</si>
  <si>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</si>
  <si>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</si>
  <si>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</si>
  <si>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</si>
  <si>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</si>
  <si>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</si>
  <si>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</si>
  <si>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</si>
  <si>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</si>
  <si>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</si>
  <si>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</si>
  <si>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</si>
  <si>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</si>
  <si>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</si>
  <si>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</si>
  <si>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</si>
  <si>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</si>
  <si>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</si>
  <si>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</si>
  <si>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</si>
  <si>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</si>
  <si>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</si>
  <si>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</si>
  <si>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</si>
  <si>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</si>
  <si>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</si>
  <si>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</si>
  <si>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</si>
  <si>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</si>
  <si>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</si>
  <si>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</si>
  <si>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</si>
  <si>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</si>
  <si>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</si>
  <si>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</si>
  <si>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</si>
  <si>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</si>
  <si>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</si>
  <si>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</si>
  <si>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</si>
  <si>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</si>
  <si>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</si>
  <si>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</si>
  <si>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</si>
  <si>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</si>
  <si>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</si>
  <si>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</si>
  <si>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</si>
  <si>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</si>
  <si>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</si>
  <si>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</si>
  <si>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</si>
  <si>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</si>
  <si>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</si>
  <si>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</si>
  <si>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</si>
  <si>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</si>
  <si>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</si>
  <si>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</si>
  <si>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</si>
  <si>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</si>
  <si>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</si>
  <si>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</si>
  <si>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</si>
  <si>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</si>
  <si>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</si>
  <si>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</si>
  <si>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</si>
  <si>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</si>
  <si>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</si>
  <si>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</si>
  <si>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</si>
  <si>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</si>
  <si>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</si>
  <si>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</si>
  <si>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</si>
  <si>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</si>
  <si>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</si>
  <si>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</si>
  <si>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</si>
  <si>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</si>
  <si>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</si>
  <si>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</si>
  <si>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</si>
  <si>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</si>
  <si>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</si>
  <si>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</si>
  <si>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</si>
  <si>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</si>
  <si>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</si>
  <si>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</si>
  <si>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</si>
  <si>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</si>
  <si>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</si>
  <si>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</si>
  <si>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</si>
  <si>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</si>
  <si>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</si>
  <si>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</si>
  <si>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</si>
  <si>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</si>
  <si>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</si>
  <si>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</si>
  <si>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</si>
  <si>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</si>
  <si>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</si>
  <si>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</si>
  <si>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</si>
  <si>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</si>
  <si>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</si>
  <si>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</si>
  <si>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</si>
  <si>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</si>
  <si>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</si>
  <si>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</si>
  <si>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</si>
  <si>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</si>
  <si>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</si>
  <si>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</si>
  <si>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</si>
  <si>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</si>
  <si>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</si>
  <si>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</si>
  <si>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</si>
  <si>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</si>
  <si>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</si>
  <si>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</si>
  <si>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</si>
  <si>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</si>
  <si>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</si>
  <si>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</si>
  <si>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</si>
  <si>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</si>
  <si>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</si>
  <si>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</si>
  <si>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</si>
  <si>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</si>
  <si>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</si>
  <si>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</si>
  <si>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</si>
  <si>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</si>
  <si>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</si>
  <si>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</si>
  <si>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</si>
  <si>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</si>
  <si>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</si>
  <si>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</si>
  <si>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</si>
  <si>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</si>
  <si>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</si>
  <si>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</si>
  <si>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</si>
  <si>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</si>
  <si>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</si>
  <si>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</si>
  <si>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</si>
  <si>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</si>
  <si>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</si>
  <si>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</si>
  <si>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</si>
  <si>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</si>
  <si>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</si>
  <si>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</si>
  <si>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</si>
  <si>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</si>
  <si>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</si>
  <si>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</si>
  <si>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</si>
  <si>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</si>
  <si>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</si>
  <si>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</si>
  <si>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</si>
  <si>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</si>
  <si>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</si>
  <si>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</si>
  <si>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</si>
  <si>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</si>
  <si>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</si>
  <si>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</si>
  <si>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</si>
  <si>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</si>
  <si>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</si>
  <si>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</si>
  <si>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</si>
  <si>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</si>
  <si>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</si>
  <si>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</si>
  <si>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</si>
  <si>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</si>
  <si>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</si>
  <si>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</si>
  <si>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</si>
  <si>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</si>
  <si>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</si>
  <si>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</si>
  <si>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</si>
  <si>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</si>
  <si>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</si>
  <si>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</si>
  <si>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</si>
  <si>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</si>
  <si>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</si>
  <si>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</si>
  <si>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</si>
  <si>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</si>
  <si>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</si>
  <si>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</si>
  <si>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</si>
  <si>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</si>
  <si>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</si>
  <si>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</si>
  <si>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</si>
  <si>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</si>
  <si>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</si>
  <si>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</si>
  <si>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</si>
  <si>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</si>
  <si>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</si>
  <si>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</si>
  <si>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</si>
  <si>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</si>
  <si>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</si>
  <si>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</si>
  <si>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</si>
  <si>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</si>
  <si>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</si>
  <si>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</si>
  <si>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</si>
  <si>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</si>
  <si>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</si>
  <si>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</si>
  <si>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</si>
  <si>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</si>
  <si>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</si>
  <si>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</si>
  <si>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</si>
  <si>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</si>
  <si>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</si>
  <si>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</si>
  <si>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</si>
  <si>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</si>
  <si>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</si>
  <si>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</si>
  <si>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</si>
  <si>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</si>
  <si>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</si>
  <si>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</si>
  <si>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</si>
  <si>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</si>
  <si>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</si>
  <si>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</si>
  <si>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</si>
  <si>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</si>
  <si>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</si>
  <si>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</si>
  <si>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</si>
  <si>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</si>
  <si>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</si>
  <si>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</si>
  <si>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</si>
  <si>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</si>
  <si>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</si>
  <si>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</si>
  <si>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</si>
  <si>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</si>
  <si>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</si>
  <si>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</si>
  <si>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</si>
  <si>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</si>
  <si>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</si>
  <si>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</si>
  <si>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</si>
  <si>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</si>
  <si>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</si>
  <si>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</si>
  <si>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</si>
  <si>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</si>
  <si>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</si>
  <si>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</si>
  <si>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</si>
  <si>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</si>
  <si>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</si>
  <si>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</si>
  <si>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</si>
  <si>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</si>
  <si>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</si>
  <si>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</si>
  <si>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</si>
  <si>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</si>
  <si>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</si>
  <si>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</si>
  <si>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</si>
  <si>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</si>
  <si>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</si>
  <si>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</si>
  <si>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</si>
  <si>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</si>
  <si>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</si>
  <si>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</si>
  <si>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</si>
  <si>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</si>
  <si>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</si>
  <si>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</si>
  <si>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</si>
  <si>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</si>
  <si>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</si>
  <si>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</si>
  <si>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</si>
  <si>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</si>
  <si>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</si>
  <si>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</si>
  <si>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</si>
  <si>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</si>
  <si>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</si>
  <si>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</si>
  <si>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</si>
  <si>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</si>
  <si>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</si>
  <si>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</si>
  <si>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</si>
  <si>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</si>
  <si>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</si>
  <si>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</si>
  <si>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</si>
  <si>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</si>
  <si>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</si>
  <si>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</si>
  <si>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</si>
  <si>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</si>
  <si>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</si>
  <si>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</si>
  <si>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</si>
  <si>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</si>
  <si>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</si>
  <si>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</si>
  <si>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</si>
  <si>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</si>
  <si>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</si>
  <si>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</si>
  <si>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</si>
  <si>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</si>
  <si>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</si>
  <si>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</si>
  <si>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</si>
  <si>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</si>
  <si>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</si>
  <si>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</si>
  <si>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</si>
  <si>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</si>
  <si>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</si>
  <si>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</si>
  <si>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</si>
  <si>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</si>
  <si>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</si>
  <si>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</si>
  <si>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</si>
  <si>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</si>
  <si>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</si>
  <si>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</si>
  <si>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</si>
  <si>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</si>
  <si>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</si>
  <si>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</si>
  <si>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</si>
  <si>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</si>
  <si>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</si>
  <si>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</si>
  <si>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</si>
  <si>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</si>
  <si>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</si>
  <si>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</si>
  <si>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</si>
  <si>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</si>
  <si>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</si>
  <si>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</si>
  <si>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</si>
  <si>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</si>
  <si>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</si>
  <si>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</si>
  <si>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</si>
  <si>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</si>
  <si>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</si>
  <si>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</si>
  <si>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</si>
  <si>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</si>
  <si>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</si>
  <si>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</si>
  <si>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</si>
  <si>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</si>
  <si>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</si>
  <si>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</si>
  <si>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</si>
  <si>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</si>
  <si>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</si>
  <si>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</si>
  <si>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</si>
  <si>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</si>
  <si>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</si>
  <si>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</si>
  <si>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</si>
  <si>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</si>
  <si>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</si>
  <si>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</si>
  <si>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</si>
  <si>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</si>
  <si>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</si>
  <si>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</si>
  <si>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</si>
  <si>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</si>
  <si>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</si>
  <si>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</si>
  <si>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</si>
  <si>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</si>
  <si>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</si>
  <si>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</si>
  <si>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</si>
  <si>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</si>
  <si>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</si>
  <si>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</si>
  <si>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</si>
  <si>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</si>
  <si>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</si>
  <si>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</si>
  <si>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</si>
  <si>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</si>
  <si>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</si>
  <si>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</si>
  <si>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</si>
  <si>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</si>
  <si>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</si>
  <si>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</si>
  <si>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</si>
  <si>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</si>
  <si>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</si>
  <si>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</si>
  <si>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</si>
  <si>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</si>
  <si>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</si>
  <si>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</si>
  <si>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</si>
  <si>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</si>
  <si>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</si>
  <si>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</si>
  <si>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</si>
  <si>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</si>
  <si>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</si>
  <si>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</si>
  <si>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</si>
  <si>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</si>
  <si>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</si>
  <si>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</si>
  <si>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</si>
  <si>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</si>
  <si>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</si>
  <si>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</si>
  <si>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</si>
  <si>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</si>
  <si>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</si>
  <si>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</si>
  <si>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</si>
  <si>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</si>
  <si>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</si>
  <si>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</si>
  <si>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</si>
  <si>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</si>
  <si>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</si>
  <si>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</si>
  <si>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</si>
  <si>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</si>
  <si>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</si>
  <si>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</si>
  <si>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</si>
  <si>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</si>
  <si>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</si>
  <si>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</si>
  <si>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</si>
  <si>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</si>
  <si>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</si>
  <si>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</si>
  <si>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</si>
  <si>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</si>
  <si>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</si>
  <si>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</si>
  <si>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</si>
  <si>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</si>
  <si>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</si>
  <si>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</si>
  <si>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</si>
  <si>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</si>
  <si>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</si>
  <si>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</si>
  <si>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</si>
  <si>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</si>
  <si>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</si>
  <si>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</si>
  <si>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</si>
  <si>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</si>
  <si>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</si>
  <si>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</si>
  <si>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</si>
  <si>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</si>
  <si>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</si>
  <si>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</si>
  <si>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</si>
  <si>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</si>
  <si>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</si>
  <si>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</si>
  <si>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</si>
  <si>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</si>
  <si>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</si>
  <si>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</si>
  <si>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</si>
  <si>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</si>
  <si>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</si>
  <si>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</si>
  <si>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</si>
  <si>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</si>
  <si>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</si>
  <si>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</si>
  <si>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</si>
  <si>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</si>
  <si>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</si>
  <si>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</si>
  <si>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</si>
  <si>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</si>
  <si>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</si>
  <si>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</si>
  <si>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</si>
  <si>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</si>
  <si>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</si>
  <si>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</si>
  <si>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</si>
  <si>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</si>
  <si>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</si>
  <si>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</si>
  <si>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</si>
  <si>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</si>
  <si>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</si>
  <si>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</si>
  <si>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</si>
  <si>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</si>
  <si>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</si>
  <si>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</si>
  <si>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</si>
  <si>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</si>
  <si>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</si>
  <si>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</si>
  <si>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</si>
  <si>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</si>
  <si>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</si>
  <si>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</si>
  <si>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</si>
  <si>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</si>
  <si>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</si>
  <si>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</si>
  <si>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</si>
  <si>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</si>
  <si>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</si>
  <si>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</si>
  <si>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</si>
  <si>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</si>
  <si>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</si>
  <si>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</si>
  <si>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</si>
  <si>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</si>
  <si>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</si>
  <si>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</si>
  <si>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</si>
  <si>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</si>
  <si>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</si>
  <si>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</si>
  <si>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</si>
  <si>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</si>
  <si>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</si>
  <si>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</si>
  <si>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</si>
  <si>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</si>
  <si>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</si>
  <si>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</si>
  <si>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</si>
  <si>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</si>
  <si>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</si>
  <si>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</si>
  <si>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</si>
  <si>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</si>
  <si>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</si>
  <si>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</si>
  <si>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</si>
  <si>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</si>
  <si>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</si>
  <si>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</si>
  <si>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</si>
  <si>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</si>
  <si>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</si>
  <si>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</si>
  <si>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</si>
  <si>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</si>
  <si>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</si>
  <si>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</si>
  <si>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</si>
  <si>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</si>
  <si>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</si>
  <si>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</si>
  <si>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</si>
  <si>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</si>
  <si>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</si>
  <si>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</si>
  <si>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</si>
  <si>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</si>
  <si>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</si>
  <si>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</si>
  <si>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</si>
  <si>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</si>
  <si>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</si>
  <si>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</si>
  <si>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</si>
  <si>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</si>
  <si>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</si>
  <si>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</si>
  <si>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</si>
  <si>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</si>
  <si>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</si>
  <si>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</si>
  <si>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</si>
  <si>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</si>
  <si>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</si>
  <si>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</si>
  <si>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</si>
  <si>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</si>
  <si>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</si>
  <si>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</si>
  <si>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</si>
  <si>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</si>
  <si>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</si>
  <si>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</si>
  <si>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</si>
  <si>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</si>
  <si>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</si>
  <si>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</si>
  <si>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</si>
  <si>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</si>
  <si>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</si>
  <si>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</si>
  <si>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</si>
  <si>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</si>
  <si>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</si>
  <si>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</si>
  <si>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</si>
  <si>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</si>
  <si>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</si>
  <si>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</si>
  <si>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</si>
  <si>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</si>
  <si>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</si>
  <si>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</si>
  <si>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</si>
  <si>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</si>
  <si>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</si>
  <si>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</si>
  <si>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</si>
  <si>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</si>
  <si>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</si>
  <si>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</si>
  <si>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</si>
  <si>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</si>
  <si>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</si>
  <si>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</si>
  <si>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</si>
  <si>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</si>
  <si>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</si>
  <si>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</si>
  <si>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</si>
  <si>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</si>
  <si>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</si>
  <si>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</si>
  <si>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</si>
  <si>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</si>
  <si>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</si>
  <si>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</si>
  <si>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</si>
  <si>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</si>
  <si>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</si>
  <si>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</si>
  <si>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</si>
  <si>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</si>
  <si>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</si>
  <si>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</si>
  <si>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</si>
  <si>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</si>
  <si>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</si>
  <si>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</si>
  <si>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</si>
  <si>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</si>
  <si>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</si>
  <si>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</si>
  <si>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</si>
  <si>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</si>
  <si>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</si>
  <si>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</si>
  <si>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</si>
  <si>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</si>
  <si>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</si>
  <si>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</si>
  <si>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</si>
  <si>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</si>
  <si>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</si>
  <si>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</si>
  <si>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</si>
  <si>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</si>
  <si>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</si>
  <si>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</si>
  <si>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</si>
  <si>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</si>
  <si>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</si>
  <si>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</si>
  <si>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</si>
  <si>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</si>
  <si>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</si>
  <si>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</si>
  <si>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</si>
  <si>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</si>
  <si>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</si>
  <si>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</si>
  <si>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</si>
  <si>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</si>
  <si>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</si>
  <si>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</si>
  <si>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</si>
  <si>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</si>
  <si>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</si>
  <si>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</si>
  <si>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</si>
  <si>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</si>
  <si>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</si>
  <si>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</si>
  <si>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</si>
  <si>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</si>
  <si>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</si>
  <si>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</si>
  <si>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</si>
  <si>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</si>
  <si>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</si>
  <si>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</si>
  <si>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</si>
  <si>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</si>
  <si>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</si>
  <si>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</si>
  <si>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</si>
  <si>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</si>
  <si>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</si>
  <si>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</si>
  <si>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</si>
  <si>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</si>
  <si>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</si>
  <si>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</si>
  <si>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</si>
  <si>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</si>
  <si>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</si>
  <si>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</si>
  <si>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</si>
  <si>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</si>
  <si>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</si>
  <si>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</si>
  <si>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</si>
  <si>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</si>
  <si>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</si>
  <si>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</si>
  <si>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</si>
  <si>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</si>
  <si>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</si>
  <si>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</si>
  <si>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</si>
  <si>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</si>
  <si>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</si>
  <si>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</si>
  <si>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</si>
  <si>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</si>
  <si>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</si>
  <si>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</si>
  <si>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</si>
  <si>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</si>
  <si>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</si>
  <si>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</si>
  <si>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</si>
  <si>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</si>
  <si>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</si>
  <si>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</si>
  <si>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</si>
  <si>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</si>
  <si>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</si>
  <si>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</si>
  <si>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</si>
  <si>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</si>
  <si>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</si>
  <si>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</si>
  <si>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</si>
  <si>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</si>
  <si>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</si>
  <si>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</si>
  <si>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</si>
  <si>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</si>
  <si>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</si>
  <si>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</si>
  <si>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</si>
  <si>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</si>
  <si>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</si>
  <si>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</si>
  <si>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</si>
  <si>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</si>
  <si>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</si>
  <si>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</si>
  <si>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</si>
  <si>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</si>
  <si>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</si>
  <si>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</si>
  <si>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</si>
  <si>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</si>
  <si>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</si>
  <si>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</si>
  <si>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</si>
  <si>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</si>
  <si>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</si>
  <si>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</si>
  <si>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</si>
  <si>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</si>
  <si>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</si>
  <si>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</si>
  <si>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</si>
  <si>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</si>
  <si>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</si>
  <si>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</si>
  <si>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</si>
  <si>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</si>
  <si>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</si>
  <si>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</si>
  <si>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</si>
  <si>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</si>
  <si>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</si>
  <si>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</si>
  <si>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</si>
  <si>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</si>
  <si>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</si>
  <si>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</si>
  <si>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</si>
  <si>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</si>
  <si>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</si>
  <si>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</si>
  <si>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</si>
  <si>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</si>
  <si>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</si>
  <si>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</si>
  <si>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</si>
  <si>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</si>
  <si>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</si>
  <si>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</si>
  <si>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</si>
  <si>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</si>
  <si>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</si>
  <si>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</si>
  <si>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</si>
  <si>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</si>
  <si>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</si>
  <si>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</si>
  <si>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</si>
  <si>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</si>
  <si>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</si>
  <si>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</si>
  <si>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</si>
  <si>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</si>
  <si>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</si>
  <si>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</si>
  <si>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</si>
  <si>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</si>
  <si>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</si>
  <si>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</si>
  <si>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</si>
  <si>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</si>
  <si>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</si>
  <si>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</si>
  <si>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</si>
  <si>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</si>
  <si>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</si>
  <si>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</si>
  <si>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</si>
  <si>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</si>
  <si>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</si>
  <si>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</si>
  <si>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</si>
  <si>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</si>
  <si>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</si>
  <si>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</si>
  <si>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</si>
  <si>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</si>
  <si>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</si>
  <si>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</si>
  <si>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</si>
  <si>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</si>
  <si>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</si>
  <si>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</si>
  <si>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</si>
  <si>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</si>
  <si>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</si>
  <si>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</si>
  <si>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</si>
  <si>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</si>
  <si>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</si>
  <si>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</si>
  <si>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</si>
  <si>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</si>
  <si>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</si>
  <si>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</si>
  <si>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</si>
  <si>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</si>
  <si>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</si>
  <si>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</si>
  <si>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</si>
  <si>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</si>
  <si>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</si>
  <si>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</si>
  <si>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</si>
  <si>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</si>
  <si>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</si>
  <si>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</si>
  <si>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</si>
  <si>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</si>
  <si>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</si>
  <si>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</si>
  <si>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</si>
  <si>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</si>
  <si>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</si>
  <si>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</si>
  <si>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</si>
  <si>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</si>
  <si>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</si>
  <si>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</si>
  <si>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</si>
  <si>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</si>
  <si>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</si>
  <si>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</si>
  <si>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</si>
  <si>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</si>
  <si>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</si>
  <si>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</si>
  <si>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</si>
  <si>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</si>
  <si>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</si>
  <si>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</si>
  <si>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</si>
  <si>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</si>
  <si>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</si>
  <si>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</si>
  <si>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</si>
  <si>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</si>
  <si>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</si>
  <si>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</si>
  <si>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</si>
  <si>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</si>
  <si>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</si>
  <si>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</si>
  <si>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</si>
  <si>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</si>
  <si>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</si>
  <si>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</si>
  <si>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</si>
  <si>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</si>
  <si>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</si>
  <si>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</si>
  <si>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</si>
  <si>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</si>
  <si>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</si>
  <si>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</si>
  <si>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</si>
  <si>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</si>
  <si>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</si>
  <si>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</si>
  <si>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</si>
  <si>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</si>
  <si>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</si>
  <si>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</si>
  <si>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</si>
  <si>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</si>
  <si>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</si>
  <si>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</si>
  <si>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</si>
  <si>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</si>
  <si>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</si>
  <si>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</si>
  <si>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</si>
  <si>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</si>
  <si>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</si>
  <si>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</si>
  <si>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</si>
  <si>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</si>
  <si>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</si>
  <si>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</si>
  <si>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</si>
  <si>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</si>
  <si>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</si>
  <si>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</si>
  <si>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</si>
  <si>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</si>
  <si>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</si>
  <si>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</si>
  <si>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</si>
  <si>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</si>
  <si>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</si>
  <si>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</si>
  <si>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</si>
  <si>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</si>
  <si>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</si>
  <si>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</si>
  <si>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</si>
  <si>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</si>
  <si>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</si>
  <si>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</si>
  <si>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</si>
  <si>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</si>
  <si>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</si>
  <si>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</si>
  <si>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</si>
  <si>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</si>
  <si>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</si>
  <si>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</si>
  <si>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</si>
  <si>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</si>
  <si>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</si>
  <si>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</si>
  <si>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</si>
  <si>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</si>
  <si>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</si>
  <si>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</si>
  <si>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</si>
  <si>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</si>
  <si>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</si>
  <si>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</si>
  <si>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</si>
  <si>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</si>
  <si>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</si>
  <si>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</si>
  <si>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</si>
  <si>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</si>
  <si>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</si>
  <si>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</si>
  <si>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</si>
  <si>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</si>
  <si>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</si>
  <si>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</si>
  <si>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</si>
  <si>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</si>
  <si>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</si>
  <si>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</si>
  <si>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</si>
  <si>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</si>
  <si>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</si>
  <si>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</si>
  <si>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</si>
  <si>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</si>
  <si>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</si>
  <si>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</si>
  <si>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</si>
  <si>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</si>
  <si>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</si>
  <si>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</si>
  <si>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</si>
  <si>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</si>
  <si>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</si>
  <si>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</si>
  <si>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</si>
  <si>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</si>
  <si>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</si>
  <si>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</si>
  <si>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</si>
  <si>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</si>
  <si>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</si>
  <si>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</si>
  <si>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</si>
  <si>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</si>
  <si>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</si>
  <si>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</si>
  <si>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</si>
  <si>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</si>
  <si>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</si>
  <si>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</si>
  <si>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</si>
  <si>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</si>
  <si>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</si>
  <si>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</si>
  <si>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</si>
  <si>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</si>
  <si>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</si>
  <si>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</si>
  <si>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</si>
  <si>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</si>
  <si>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</si>
  <si>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</si>
  <si>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</si>
  <si>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</si>
  <si>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</si>
  <si>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</si>
  <si>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</si>
  <si>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</si>
  <si>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</si>
  <si>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</si>
  <si>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</si>
  <si>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</si>
  <si>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</si>
  <si>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</si>
  <si>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</si>
  <si>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</si>
  <si>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</si>
  <si>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</si>
  <si>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</si>
  <si>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</si>
  <si>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</si>
  <si>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</si>
  <si>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</si>
  <si>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</si>
  <si>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</si>
  <si>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</si>
  <si>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</si>
  <si>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</si>
  <si>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</si>
  <si>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</si>
  <si>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</si>
  <si>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</si>
  <si>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</si>
  <si>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</si>
  <si>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</si>
  <si>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</si>
  <si>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</si>
  <si>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</si>
  <si>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</si>
  <si>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</si>
  <si>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</si>
  <si>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</si>
  <si>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</si>
  <si>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</si>
  <si>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</si>
  <si>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</si>
  <si>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</si>
  <si>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</si>
  <si>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</si>
  <si>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</si>
  <si>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</si>
  <si>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</si>
  <si>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</si>
  <si>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</si>
  <si>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</si>
  <si>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</si>
  <si>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</si>
  <si>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</si>
  <si>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</si>
  <si>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</si>
  <si>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</si>
  <si>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</si>
  <si>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</si>
  <si>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</si>
  <si>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</si>
  <si>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</si>
  <si>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</si>
  <si>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</si>
  <si>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</si>
  <si>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</si>
  <si>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</si>
  <si>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</si>
  <si>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</si>
  <si>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</si>
  <si>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</si>
  <si>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</si>
  <si>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</si>
  <si>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</si>
  <si>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</si>
  <si>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</si>
  <si>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</si>
  <si>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</si>
  <si>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</si>
  <si>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</si>
  <si>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</si>
  <si>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</si>
  <si>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</si>
  <si>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</si>
  <si>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</si>
  <si>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</si>
  <si>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</si>
  <si>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</si>
  <si>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</si>
  <si>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</si>
  <si>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</si>
  <si>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</si>
  <si>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</si>
  <si>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</si>
  <si>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</si>
  <si>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</si>
  <si>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</si>
  <si>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</si>
  <si>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</si>
  <si>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</si>
  <si>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</si>
  <si>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</si>
  <si>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</si>
  <si>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</si>
  <si>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</si>
  <si>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</si>
  <si>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</si>
  <si>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</si>
  <si>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</si>
  <si>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</si>
  <si>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</si>
  <si>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</si>
  <si>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</si>
  <si>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</si>
  <si>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</si>
  <si>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</si>
  <si>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</si>
  <si>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</si>
  <si>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</si>
  <si>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</si>
  <si>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</si>
  <si>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</si>
  <si>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</si>
  <si>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</si>
  <si>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</si>
  <si>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</si>
  <si>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</si>
  <si>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</si>
  <si>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</si>
  <si>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</si>
  <si>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</si>
  <si>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</si>
  <si>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</si>
  <si>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</si>
  <si>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</si>
  <si>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</si>
  <si>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</si>
  <si>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</si>
  <si>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</si>
  <si>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</si>
  <si>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</si>
  <si>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</si>
  <si>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</si>
  <si>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</si>
  <si>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</si>
  <si>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</si>
  <si>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</si>
  <si>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</si>
  <si>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</si>
  <si>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</si>
  <si>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</si>
  <si>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</si>
  <si>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</si>
  <si>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</si>
  <si>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</si>
  <si>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</si>
  <si>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</si>
  <si>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</si>
  <si>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</si>
  <si>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</si>
  <si>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</si>
  <si>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</si>
  <si>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</si>
  <si>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</si>
  <si>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</si>
  <si>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</si>
  <si>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</si>
  <si>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</si>
  <si>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</si>
  <si>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</si>
  <si>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</si>
  <si>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</si>
  <si>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</si>
  <si>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</si>
  <si>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</si>
  <si>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</si>
  <si>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</si>
  <si>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</si>
  <si>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</si>
  <si>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</si>
  <si>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</si>
  <si>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</si>
  <si>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</si>
  <si>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</si>
  <si>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</si>
  <si>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</si>
  <si>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</si>
  <si>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</si>
  <si>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</si>
  <si>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</si>
  <si>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</si>
  <si>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</si>
  <si>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</si>
  <si>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</si>
  <si>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</si>
  <si>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</si>
  <si>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</si>
  <si>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</si>
  <si>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</si>
  <si>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</si>
  <si>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</si>
  <si>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</si>
  <si>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</si>
  <si>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</si>
  <si>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</si>
  <si>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</si>
  <si>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</si>
  <si>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</si>
  <si>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</si>
  <si>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</si>
  <si>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</si>
  <si>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</si>
  <si>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</si>
  <si>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</si>
  <si>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</si>
  <si>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</si>
  <si>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</si>
  <si>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</si>
  <si>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</si>
  <si>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</si>
  <si>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</si>
  <si>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</si>
  <si>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</si>
  <si>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</si>
  <si>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</si>
  <si>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</si>
  <si>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</si>
  <si>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</si>
  <si>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</si>
  <si>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</si>
  <si>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</si>
  <si>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</si>
  <si>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</si>
  <si>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</si>
  <si>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</si>
  <si>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</si>
  <si>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</si>
  <si>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</si>
  <si>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</si>
  <si>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</si>
  <si>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</si>
  <si>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</si>
  <si>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</si>
  <si>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</si>
  <si>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</si>
  <si>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</si>
  <si>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</si>
  <si>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</si>
  <si>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</si>
  <si>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</si>
  <si>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</si>
  <si>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</si>
  <si>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</si>
  <si>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</si>
  <si>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</si>
  <si>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</si>
  <si>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</si>
  <si>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</si>
  <si>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</si>
  <si>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</si>
  <si>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</si>
  <si>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</si>
  <si>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</si>
  <si>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</si>
  <si>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</si>
  <si>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</si>
  <si>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</si>
  <si>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</si>
  <si>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</si>
  <si>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</si>
  <si>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</si>
  <si>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</si>
  <si>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</si>
  <si>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</si>
  <si>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</si>
  <si>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</si>
  <si>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</si>
  <si>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</si>
  <si>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</si>
  <si>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</si>
  <si>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</si>
  <si>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</si>
  <si>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</si>
  <si>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</si>
  <si>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</si>
  <si>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</si>
  <si>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</si>
  <si>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</si>
  <si>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</si>
  <si>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</si>
  <si>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</si>
  <si>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</si>
  <si>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</si>
  <si>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</si>
  <si>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</si>
  <si>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</si>
  <si>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</si>
  <si>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</si>
  <si>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</si>
  <si>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</si>
  <si>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</si>
  <si>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</si>
  <si>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</si>
  <si>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</si>
  <si>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</si>
  <si>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</si>
  <si>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</si>
  <si>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</si>
  <si>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</si>
  <si>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</si>
  <si>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</si>
  <si>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</si>
  <si>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</si>
  <si>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</si>
  <si>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</si>
  <si>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</si>
  <si>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</si>
  <si>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</si>
  <si>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</si>
  <si>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</si>
  <si>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</si>
  <si>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</si>
  <si>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</si>
  <si>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</si>
  <si>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</si>
  <si>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</si>
  <si>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</si>
  <si>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</si>
  <si>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</si>
  <si>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</si>
  <si>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</si>
  <si>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</si>
  <si>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</si>
  <si>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</si>
  <si>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</si>
  <si>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</si>
  <si>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</si>
  <si>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</si>
  <si>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</si>
  <si>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</si>
  <si>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</si>
  <si>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</si>
  <si>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</si>
  <si>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</si>
  <si>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</si>
  <si>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</si>
  <si>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</si>
  <si>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</si>
  <si>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</si>
  <si>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</si>
  <si>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</si>
  <si>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</si>
  <si>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</si>
  <si>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</si>
  <si>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</si>
  <si>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</si>
  <si>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</si>
  <si>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</si>
  <si>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</si>
  <si>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</si>
  <si>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</si>
  <si>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</si>
  <si>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</si>
  <si>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</si>
  <si>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</si>
  <si>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</si>
  <si>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</si>
  <si>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</si>
  <si>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</si>
  <si>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</si>
  <si>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</si>
  <si>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</si>
  <si>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</si>
  <si>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</si>
  <si>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</si>
  <si>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</si>
  <si>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</si>
  <si>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</si>
  <si>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</si>
  <si>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</si>
  <si>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</si>
  <si>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</si>
  <si>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</si>
  <si>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</si>
  <si>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</si>
  <si>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</si>
  <si>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</si>
  <si>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</si>
  <si>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</si>
  <si>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</si>
  <si>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</si>
  <si>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</si>
  <si>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</si>
  <si>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</si>
  <si>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</si>
  <si>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</si>
  <si>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</si>
  <si>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</si>
  <si>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</si>
  <si>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</si>
  <si>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</si>
  <si>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</si>
  <si>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</si>
  <si>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</si>
  <si>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</si>
  <si>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</si>
  <si>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</si>
  <si>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</si>
  <si>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</si>
  <si>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</si>
  <si>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</si>
  <si>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</si>
  <si>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</si>
  <si>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</si>
  <si>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</si>
  <si>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</si>
  <si>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</si>
  <si>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</si>
  <si>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</si>
  <si>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</si>
  <si>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</si>
  <si>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</si>
  <si>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</si>
  <si>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</si>
  <si>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</si>
  <si>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</si>
  <si>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</si>
  <si>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</si>
  <si>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</si>
  <si>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</si>
  <si>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</si>
  <si>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</si>
  <si>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</si>
  <si>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</si>
  <si>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</si>
  <si>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</si>
  <si>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</si>
  <si>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</si>
  <si>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</si>
  <si>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</si>
  <si>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</si>
  <si>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</si>
  <si>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</si>
  <si>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</si>
  <si>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</si>
  <si>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</si>
  <si>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</si>
  <si>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</si>
  <si>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</si>
  <si>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</si>
  <si>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</si>
  <si>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</si>
  <si>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</si>
  <si>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</si>
  <si>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</si>
  <si>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</si>
  <si>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</si>
  <si>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</si>
  <si>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</si>
  <si>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</si>
  <si>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</si>
  <si>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</si>
  <si>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</si>
  <si>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</si>
  <si>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</si>
  <si>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</si>
  <si>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</si>
  <si>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</si>
  <si>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</si>
  <si>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</si>
  <si>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</si>
  <si>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</si>
  <si>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</si>
  <si>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</si>
  <si>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</si>
  <si>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</si>
  <si>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</si>
  <si>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</si>
  <si>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</si>
  <si>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</si>
  <si>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</si>
  <si>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</si>
  <si>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</si>
  <si>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</si>
  <si>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</si>
  <si>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</si>
  <si>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</si>
  <si>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</si>
  <si>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</si>
  <si>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</si>
  <si>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</si>
  <si>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</si>
  <si>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</si>
  <si>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</si>
  <si>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</si>
  <si>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</si>
  <si>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</si>
  <si>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</si>
  <si>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</si>
  <si>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</si>
  <si>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</si>
  <si>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</si>
  <si>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</si>
  <si>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</si>
  <si>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</si>
  <si>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</si>
  <si>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</si>
  <si>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</si>
  <si>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</si>
  <si>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</si>
  <si>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</si>
  <si>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</si>
  <si>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</si>
  <si>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</si>
  <si>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</si>
  <si>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</si>
  <si>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</si>
  <si>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</si>
  <si>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</si>
  <si>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</si>
  <si>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</si>
  <si>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</si>
  <si>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</si>
  <si>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</si>
  <si>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</si>
  <si>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</si>
  <si>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</si>
  <si>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</si>
  <si>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</si>
  <si>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</si>
  <si>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</si>
  <si>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</si>
  <si>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</si>
  <si>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</si>
  <si>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</si>
  <si>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</si>
  <si>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</si>
  <si>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</si>
  <si>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</si>
  <si>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</si>
  <si>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</si>
  <si>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</si>
  <si>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</si>
  <si>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</si>
  <si>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</si>
  <si>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</si>
  <si>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</si>
  <si>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</si>
  <si>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</si>
  <si>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</si>
  <si>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</si>
  <si>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</si>
  <si>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</si>
  <si>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</si>
  <si>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</si>
  <si>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</si>
  <si>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</si>
  <si>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</si>
  <si>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</si>
  <si>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</si>
  <si>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</si>
  <si>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</si>
  <si>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</si>
  <si>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</si>
  <si>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</si>
  <si>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</si>
  <si>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</si>
  <si>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</si>
  <si>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</si>
  <si>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</si>
  <si>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</si>
  <si>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</si>
  <si>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</si>
  <si>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</si>
  <si>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</si>
  <si>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</si>
  <si>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</si>
  <si>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</si>
  <si>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</si>
  <si>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</si>
  <si>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</si>
  <si>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</si>
  <si>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</si>
  <si>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</si>
  <si>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</si>
  <si>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</si>
  <si>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</si>
  <si>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</si>
  <si>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</si>
  <si>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</si>
  <si>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</si>
  <si>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</si>
  <si>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</si>
  <si>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</si>
  <si>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</si>
  <si>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</si>
  <si>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</si>
  <si>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</si>
  <si>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</si>
  <si>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</si>
  <si>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</si>
  <si>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</si>
  <si>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</si>
  <si>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</si>
  <si>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</si>
  <si>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</si>
  <si>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</si>
  <si>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</si>
  <si>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</si>
  <si>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</si>
  <si>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</si>
  <si>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</si>
  <si>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</si>
  <si>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</si>
  <si>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</si>
  <si>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</si>
  <si>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</si>
  <si>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</si>
  <si>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</si>
  <si>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</si>
  <si>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</si>
  <si>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</si>
  <si>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</si>
  <si>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</si>
  <si>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</si>
  <si>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</si>
  <si>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</si>
  <si>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</si>
  <si>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</si>
  <si>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</si>
  <si>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</si>
  <si>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</si>
  <si>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</si>
  <si>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</si>
  <si>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</si>
  <si>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</si>
  <si>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</si>
  <si>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</si>
  <si>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</si>
  <si>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</si>
  <si>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</si>
  <si>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</si>
  <si>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</si>
  <si>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</si>
  <si>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</si>
  <si>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</si>
  <si>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</si>
  <si>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</si>
  <si>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</si>
  <si>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</si>
  <si>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</si>
  <si>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</si>
  <si>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</si>
  <si>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</si>
  <si>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</si>
  <si>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</si>
  <si>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</si>
  <si>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</si>
  <si>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</si>
  <si>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</si>
  <si>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</si>
  <si>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</si>
  <si>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</si>
  <si>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</si>
  <si>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</si>
  <si>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</si>
  <si>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</si>
  <si>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</si>
  <si>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</si>
  <si>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</si>
  <si>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</si>
  <si>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</si>
  <si>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</si>
  <si>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</si>
  <si>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</si>
  <si>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</si>
  <si>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</si>
  <si>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</si>
  <si>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</si>
  <si>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</si>
  <si>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</si>
  <si>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</si>
  <si>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</si>
  <si>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</si>
  <si>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</si>
  <si>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</si>
  <si>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</si>
  <si>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</si>
  <si>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</si>
  <si>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</si>
  <si>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</si>
  <si>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</si>
  <si>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</si>
  <si>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</si>
  <si>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</si>
  <si>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</si>
  <si>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</si>
  <si>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</si>
  <si>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</si>
  <si>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</si>
  <si>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</si>
  <si>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</si>
  <si>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</si>
  <si>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</si>
  <si>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</si>
  <si>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</si>
  <si>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</si>
  <si>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</si>
  <si>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</si>
  <si>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</si>
  <si>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</si>
  <si>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</si>
  <si>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</si>
  <si>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</si>
  <si>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</si>
  <si>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</si>
  <si>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</si>
  <si>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</si>
  <si>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</si>
  <si>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</si>
  <si>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</si>
  <si>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</si>
  <si>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</si>
  <si>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</si>
  <si>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</si>
  <si>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</si>
  <si>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</si>
  <si>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</si>
  <si>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</si>
  <si>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</si>
  <si>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</si>
  <si>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</si>
  <si>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</si>
  <si>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</si>
  <si>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</si>
  <si>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</si>
  <si>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</si>
  <si>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</si>
  <si>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</si>
  <si>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</si>
  <si>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</si>
  <si>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</si>
  <si>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</si>
  <si>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</si>
  <si>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</si>
  <si>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</si>
  <si>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</si>
  <si>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</si>
  <si>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</si>
  <si>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</si>
  <si>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</si>
  <si>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</si>
  <si>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</si>
  <si>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</si>
  <si>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</si>
  <si>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</si>
  <si>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</si>
  <si>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</si>
  <si>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</si>
  <si>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</si>
  <si>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</si>
  <si>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</si>
  <si>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</si>
  <si>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</si>
  <si>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</si>
  <si>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</si>
  <si>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</si>
  <si>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</si>
  <si>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</si>
  <si>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</si>
  <si>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</si>
  <si>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</si>
  <si>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</si>
  <si>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</si>
  <si>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</si>
  <si>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</si>
  <si>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</si>
  <si>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</si>
  <si>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</si>
  <si>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</si>
  <si>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</si>
  <si>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</si>
  <si>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</si>
  <si>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</si>
  <si>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</si>
  <si>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</si>
  <si>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</si>
  <si>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</si>
  <si>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</si>
  <si>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</si>
  <si>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</si>
  <si>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</si>
  <si>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</si>
  <si>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</si>
  <si>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</si>
  <si>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</si>
  <si>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</si>
  <si>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</si>
  <si>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</si>
  <si>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</si>
  <si>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</si>
  <si>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</si>
  <si>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</si>
  <si>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</si>
  <si>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</si>
  <si>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</si>
  <si>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</si>
  <si>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</si>
  <si>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</si>
  <si>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</si>
  <si>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</si>
  <si>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</si>
  <si>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</si>
  <si>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</si>
  <si>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</si>
  <si>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</si>
  <si>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</si>
  <si>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</si>
  <si>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</si>
  <si>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</si>
  <si>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</si>
  <si>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</si>
  <si>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</si>
  <si>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</si>
  <si>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</si>
  <si>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</si>
  <si>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</si>
  <si>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</si>
  <si>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</si>
  <si>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</si>
  <si>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</si>
  <si>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</si>
  <si>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</si>
  <si>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</si>
  <si>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</si>
  <si>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</si>
  <si>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</si>
  <si>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</si>
  <si>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</si>
  <si>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</si>
  <si>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</si>
  <si>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</si>
  <si>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</si>
  <si>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</si>
  <si>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</si>
  <si>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</si>
  <si>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</si>
  <si>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</si>
  <si>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</si>
  <si>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</si>
  <si>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</si>
  <si>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</si>
  <si>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</si>
  <si>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</si>
  <si>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</si>
  <si>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</si>
  <si>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</si>
  <si>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</si>
  <si>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</si>
  <si>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</si>
  <si>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</si>
  <si>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</si>
  <si>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</si>
  <si>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</si>
  <si>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</si>
  <si>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</si>
  <si>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</si>
  <si>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</si>
  <si>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</si>
  <si>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</si>
  <si>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</si>
  <si>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</si>
  <si>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</si>
  <si>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</si>
  <si>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</si>
  <si>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</si>
  <si>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</si>
  <si>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</si>
  <si>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</si>
  <si>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</si>
  <si>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</si>
  <si>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</si>
  <si>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</si>
  <si>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</si>
  <si>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</si>
  <si>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</si>
  <si>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</si>
  <si>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</si>
  <si>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</si>
  <si>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</si>
  <si>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</si>
  <si>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</si>
  <si>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</si>
  <si>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</si>
  <si>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</si>
  <si>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</si>
  <si>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</si>
  <si>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</si>
  <si>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</si>
  <si>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</si>
  <si>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</si>
  <si>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</si>
  <si>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</si>
  <si>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</si>
  <si>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</si>
  <si>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</si>
  <si>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</si>
  <si>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</si>
  <si>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</si>
  <si>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</si>
  <si>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</si>
  <si>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</si>
  <si>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</si>
  <si>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</si>
  <si>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</si>
  <si>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</si>
  <si>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</si>
  <si>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</si>
  <si>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</si>
  <si>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</si>
  <si>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</si>
  <si>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</si>
  <si>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</si>
  <si>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</si>
  <si>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</si>
  <si>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</si>
  <si>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</si>
  <si>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</si>
  <si>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</si>
  <si>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</si>
  <si>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</si>
  <si>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</si>
  <si>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</si>
  <si>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</si>
  <si>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</si>
  <si>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</si>
  <si>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</si>
  <si>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</si>
  <si>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</si>
  <si>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</si>
  <si>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</si>
  <si>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</si>
  <si>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</si>
  <si>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</si>
  <si>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</si>
  <si>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</si>
  <si>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</si>
  <si>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</si>
  <si>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</si>
  <si>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</si>
  <si>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</si>
  <si>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</si>
  <si>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</si>
  <si>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</si>
  <si>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</si>
  <si>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</si>
  <si>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</si>
  <si>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</si>
  <si>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</si>
  <si>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</si>
  <si>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</si>
  <si>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</si>
  <si>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</si>
  <si>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</si>
  <si>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</si>
  <si>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</si>
  <si>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</si>
  <si>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</si>
  <si>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</si>
  <si>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</si>
  <si>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</si>
  <si>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</si>
  <si>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</si>
  <si>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</si>
  <si>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</si>
  <si>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</si>
  <si>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</si>
  <si>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</si>
  <si>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</si>
  <si>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</si>
  <si>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</si>
  <si>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</si>
  <si>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</si>
  <si>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</si>
  <si>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</si>
  <si>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</si>
  <si>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</si>
  <si>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</si>
  <si>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</si>
  <si>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</si>
  <si>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</si>
  <si>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</si>
  <si>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</si>
  <si>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</si>
  <si>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</si>
  <si>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</si>
  <si>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</si>
  <si>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</si>
  <si>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</si>
  <si>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</si>
  <si>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</si>
  <si>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</si>
  <si>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</si>
  <si>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</si>
  <si>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</si>
  <si>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</si>
  <si>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</si>
  <si>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</si>
  <si>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</si>
  <si>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</si>
  <si>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</si>
  <si>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</si>
  <si>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</si>
  <si>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</si>
  <si>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</si>
  <si>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</si>
  <si>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</si>
  <si>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</si>
  <si>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</si>
  <si>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</si>
  <si>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</si>
  <si>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</si>
  <si>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</si>
  <si>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</si>
  <si>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</si>
  <si>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</si>
  <si>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</si>
  <si>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</si>
  <si>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</si>
  <si>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</si>
  <si>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</si>
  <si>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</si>
  <si>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</si>
  <si>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</si>
  <si>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</si>
  <si>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</si>
  <si>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</si>
  <si>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</si>
  <si>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</si>
  <si>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</si>
  <si>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</si>
  <si>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</si>
  <si>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</si>
  <si>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</si>
  <si>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</si>
  <si>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</si>
  <si>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</si>
  <si>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</si>
  <si>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</si>
  <si>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</si>
  <si>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</si>
  <si>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</si>
  <si>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</si>
  <si>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</si>
  <si>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</si>
  <si>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</si>
  <si>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</si>
  <si>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</si>
  <si>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</si>
  <si>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</si>
  <si>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</si>
  <si>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</si>
  <si>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</si>
  <si>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</si>
  <si>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</si>
  <si>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</si>
  <si>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</si>
  <si>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</si>
  <si>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</si>
  <si>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</si>
  <si>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</si>
  <si>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</si>
  <si>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</si>
  <si>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</si>
  <si>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</si>
  <si>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</si>
  <si>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</si>
  <si>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</si>
  <si>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</si>
  <si>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</si>
  <si>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</si>
  <si>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</si>
  <si>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</si>
  <si>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</si>
  <si>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</si>
  <si>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</si>
  <si>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</si>
  <si>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</si>
  <si>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</si>
  <si>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</si>
  <si>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</si>
  <si>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</si>
  <si>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</si>
  <si>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</si>
  <si>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</si>
  <si>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</si>
  <si>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</si>
  <si>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</si>
  <si>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</si>
  <si>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</si>
  <si>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</si>
  <si>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</si>
  <si>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</si>
  <si>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</si>
  <si>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</si>
  <si>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</si>
  <si>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</si>
  <si>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</si>
  <si>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</si>
  <si>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</si>
  <si>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</si>
  <si>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</si>
  <si>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</si>
  <si>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</si>
  <si>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</si>
  <si>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</si>
  <si>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</si>
  <si>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</si>
  <si>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</si>
  <si>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</si>
  <si>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</si>
  <si>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</si>
  <si>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</si>
  <si>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</si>
  <si>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</si>
  <si>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</si>
  <si>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</si>
  <si>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</si>
  <si>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</si>
  <si>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</si>
  <si>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</si>
  <si>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</si>
  <si>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</si>
  <si>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</si>
  <si>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</si>
  <si>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</si>
  <si>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</si>
  <si>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</si>
  <si>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</si>
  <si>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</si>
  <si>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</si>
  <si>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</si>
  <si>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</si>
  <si>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</si>
  <si>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</si>
  <si>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</si>
  <si>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</si>
  <si>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</si>
  <si>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</si>
  <si>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</si>
  <si>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</si>
  <si>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</si>
  <si>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</si>
  <si>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</si>
  <si>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</si>
  <si>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</si>
  <si>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</si>
  <si>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</si>
  <si>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</si>
  <si>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</si>
  <si>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</si>
  <si>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</si>
  <si>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</si>
  <si>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</si>
  <si>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</si>
  <si>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</si>
  <si>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</si>
  <si>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</si>
  <si>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</si>
  <si>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</si>
  <si>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</si>
  <si>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</si>
  <si>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</si>
  <si>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</si>
  <si>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</si>
  <si>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</si>
  <si>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</si>
  <si>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</si>
  <si>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</si>
  <si>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</si>
  <si>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</si>
  <si>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</si>
  <si>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</si>
  <si>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</si>
  <si>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</si>
  <si>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</si>
  <si>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</si>
  <si>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</si>
  <si>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</si>
  <si>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</si>
  <si>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</si>
  <si>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</si>
  <si>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</si>
  <si>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</si>
  <si>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</si>
  <si>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</si>
  <si>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</si>
  <si>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</si>
  <si>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</si>
  <si>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</si>
  <si>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</si>
  <si>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</si>
  <si>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</si>
  <si>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</si>
  <si>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</si>
  <si>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</si>
  <si>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</si>
  <si>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</si>
  <si>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</si>
  <si>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</si>
  <si>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</si>
  <si>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</si>
  <si>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</si>
  <si>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</si>
  <si>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</si>
  <si>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</si>
  <si>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</si>
  <si>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</si>
  <si>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</si>
  <si>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</si>
  <si>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</si>
  <si>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</si>
  <si>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</si>
  <si>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</si>
  <si>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</si>
  <si>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</si>
  <si>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</si>
  <si>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</si>
  <si>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</si>
  <si>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</si>
  <si>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</si>
  <si>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</si>
  <si>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</si>
  <si>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</si>
  <si>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</si>
  <si>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</si>
  <si>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</si>
  <si>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</si>
  <si>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</si>
  <si>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</si>
  <si>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</si>
  <si>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</si>
  <si>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</si>
  <si>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</si>
  <si>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</si>
  <si>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</si>
  <si>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</si>
  <si>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</si>
  <si>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</si>
  <si>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</si>
  <si>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</si>
  <si>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</si>
  <si>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</si>
  <si>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</si>
  <si>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</si>
  <si>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</si>
  <si>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</si>
  <si>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</si>
  <si>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</si>
  <si>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</si>
  <si>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</si>
  <si>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</si>
  <si>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</si>
  <si>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</si>
  <si>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</si>
  <si>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</si>
  <si>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</si>
  <si>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</si>
  <si>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</si>
  <si>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</si>
  <si>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</si>
  <si>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</si>
  <si>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</si>
  <si>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</si>
  <si>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</si>
  <si>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</si>
  <si>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</si>
  <si>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</si>
  <si>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</si>
  <si>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</si>
  <si>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</si>
  <si>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</si>
  <si>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</si>
  <si>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</si>
  <si>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</si>
  <si>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</si>
  <si>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</si>
  <si>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</si>
  <si>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</si>
  <si>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</si>
  <si>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</si>
  <si>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</si>
  <si>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</si>
  <si>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</si>
  <si>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</si>
  <si>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</si>
  <si>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</si>
  <si>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</si>
  <si>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</si>
  <si>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</si>
  <si>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</si>
  <si>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</si>
  <si>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</si>
  <si>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</si>
  <si>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</si>
  <si>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</si>
  <si>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</si>
  <si>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</si>
  <si>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</si>
  <si>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</si>
  <si>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</si>
  <si>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</si>
  <si>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</si>
  <si>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</si>
  <si>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</si>
  <si>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</si>
  <si>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</si>
  <si>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</si>
  <si>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</si>
  <si>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</si>
  <si>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</si>
  <si>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</si>
  <si>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</si>
  <si>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</si>
  <si>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</si>
  <si>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</si>
  <si>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</si>
  <si>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</si>
  <si>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</si>
  <si>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</si>
  <si>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</si>
  <si>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</si>
  <si>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</si>
  <si>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</si>
  <si>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</si>
  <si>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</si>
  <si>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</si>
  <si>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</si>
  <si>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</si>
  <si>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</si>
  <si>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</si>
  <si>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</si>
  <si>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</si>
  <si>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</si>
  <si>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</si>
  <si>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</si>
  <si>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</si>
  <si>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</si>
  <si>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</si>
  <si>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</si>
  <si>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</si>
  <si>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</si>
  <si>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</si>
  <si>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</si>
  <si>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</si>
  <si>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</si>
  <si>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</si>
  <si>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</si>
  <si>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</si>
  <si>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</si>
  <si>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</si>
  <si>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</si>
  <si>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</si>
  <si>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</si>
  <si>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</si>
  <si>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</si>
  <si>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</si>
  <si>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</si>
  <si>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</si>
  <si>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</si>
  <si>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</si>
  <si>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</si>
  <si>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</si>
  <si>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</si>
  <si>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</si>
  <si>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</si>
  <si>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</si>
  <si>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</si>
  <si>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</si>
  <si>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</si>
  <si>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</si>
  <si>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</si>
  <si>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</si>
  <si>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</si>
  <si>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</si>
  <si>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</si>
  <si>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</si>
  <si>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</si>
  <si>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</si>
  <si>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</si>
  <si>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</si>
  <si>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</si>
  <si>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</si>
  <si>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</si>
  <si>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</si>
  <si>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</si>
  <si>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</si>
  <si>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</si>
  <si>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</si>
  <si>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</si>
  <si>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</si>
  <si>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</si>
  <si>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</si>
  <si>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</si>
  <si>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</si>
  <si>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</si>
  <si>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</si>
  <si>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</si>
  <si>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</si>
  <si>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</si>
  <si>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</si>
  <si>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</si>
  <si>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</si>
  <si>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</si>
  <si>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</si>
  <si>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</si>
  <si>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</si>
  <si>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</si>
  <si>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</si>
  <si>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</si>
  <si>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</si>
  <si>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</si>
  <si>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</si>
  <si>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</si>
  <si>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</si>
  <si>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</si>
  <si>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</si>
  <si>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</si>
  <si>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</si>
  <si>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</si>
  <si>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</si>
  <si>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</si>
  <si>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</si>
  <si>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</si>
  <si>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</si>
  <si>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</si>
  <si>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</si>
  <si>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</si>
  <si>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</si>
  <si>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</si>
  <si>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</si>
  <si>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</si>
  <si>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</si>
  <si>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</si>
  <si>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</si>
  <si>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</si>
  <si>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</si>
  <si>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</si>
  <si>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</si>
  <si>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</si>
  <si>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</si>
  <si>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</si>
  <si>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</si>
  <si>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</si>
  <si>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</si>
  <si>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</si>
  <si>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</si>
  <si>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</si>
  <si>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</si>
  <si>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</si>
  <si>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</si>
  <si>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</si>
  <si>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</si>
  <si>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</si>
  <si>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</si>
  <si>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</si>
  <si>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</si>
  <si>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</si>
  <si>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</si>
  <si>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</si>
  <si>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</si>
  <si>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</si>
  <si>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</si>
  <si>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</si>
  <si>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</si>
  <si>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</si>
  <si>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</si>
  <si>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</si>
  <si>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</si>
  <si>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</si>
  <si>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</si>
  <si>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</si>
  <si>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</si>
  <si>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</si>
  <si>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</si>
  <si>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</si>
  <si>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</si>
  <si>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</si>
  <si>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</si>
  <si>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</si>
  <si>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</si>
  <si>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</si>
  <si>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</si>
  <si>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</si>
  <si>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</si>
  <si>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</si>
  <si>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</si>
  <si>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</si>
  <si>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</si>
  <si>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</si>
  <si>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</si>
  <si>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</si>
  <si>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</si>
  <si>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</si>
  <si>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</si>
  <si>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</si>
  <si>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</si>
  <si>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</si>
  <si>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</si>
  <si>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</si>
  <si>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</si>
  <si>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</si>
  <si>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</si>
  <si>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</si>
  <si>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</si>
  <si>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</si>
  <si>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</si>
  <si>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</si>
  <si>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</si>
  <si>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</si>
  <si>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</si>
  <si>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</si>
  <si>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</si>
  <si>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</si>
  <si>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</si>
  <si>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</si>
  <si>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</si>
  <si>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</si>
  <si>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</si>
  <si>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</si>
  <si>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</si>
  <si>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</si>
  <si>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</si>
  <si>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</si>
  <si>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</si>
  <si>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</si>
  <si>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</si>
  <si>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</si>
  <si>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</si>
  <si>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</si>
  <si>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</si>
  <si>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</si>
  <si>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</si>
  <si>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</si>
  <si>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</si>
  <si>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</si>
  <si>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</si>
  <si>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</si>
  <si>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</si>
  <si>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</si>
  <si>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</si>
  <si>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</si>
  <si>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</si>
  <si>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</si>
  <si>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</si>
  <si>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</si>
  <si>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</si>
  <si>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</si>
  <si>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</si>
  <si>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</si>
  <si>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</si>
  <si>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</si>
  <si>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</si>
  <si>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</si>
  <si>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</si>
  <si>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</si>
  <si>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</si>
  <si>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</si>
  <si>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</si>
  <si>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</si>
  <si>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</si>
  <si>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</si>
  <si>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</si>
  <si>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</si>
  <si>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</si>
  <si>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</si>
  <si>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</si>
  <si>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</si>
  <si>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</si>
  <si>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</si>
  <si>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</si>
  <si>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</si>
  <si>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</si>
  <si>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</si>
  <si>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</si>
  <si>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</si>
  <si>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</si>
  <si>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</si>
  <si>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</si>
  <si>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</si>
  <si>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</si>
  <si>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</si>
  <si>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</si>
  <si>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</si>
  <si>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</si>
  <si>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</si>
  <si>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</si>
  <si>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</si>
  <si>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</si>
  <si>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</si>
  <si>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</si>
  <si>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</si>
  <si>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</si>
  <si>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</si>
  <si>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</si>
  <si>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</si>
  <si>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</si>
  <si>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</si>
  <si>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</si>
  <si>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</si>
  <si>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</si>
  <si>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</si>
  <si>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</si>
  <si>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</si>
  <si>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</si>
  <si>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</si>
  <si>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</si>
  <si>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</si>
  <si>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</si>
  <si>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</si>
  <si>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</si>
  <si>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</si>
  <si>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</si>
  <si>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</si>
  <si>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</si>
  <si>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</si>
  <si>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</si>
  <si>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</si>
  <si>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</si>
  <si>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</si>
  <si>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</si>
  <si>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</si>
  <si>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</si>
  <si>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</si>
  <si>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</si>
  <si>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</si>
  <si>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</si>
  <si>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</si>
  <si>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</si>
  <si>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</si>
  <si>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</si>
  <si>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</si>
  <si>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</si>
  <si>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</si>
  <si>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</si>
  <si>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</si>
  <si>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</si>
  <si>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</si>
  <si>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</si>
  <si>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</si>
  <si>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</si>
  <si>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</si>
  <si>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</si>
  <si>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</si>
  <si>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</si>
  <si>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</si>
  <si>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</si>
  <si>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</si>
  <si>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</si>
  <si>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</si>
  <si>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</si>
  <si>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</si>
  <si>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</si>
  <si>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</si>
  <si>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</si>
  <si>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</si>
  <si>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</si>
  <si>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</si>
  <si>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</si>
  <si>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</si>
  <si>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</si>
  <si>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</si>
  <si>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</si>
  <si>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</si>
  <si>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</si>
  <si>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</si>
  <si>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</si>
  <si>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</si>
  <si>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</si>
  <si>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</si>
  <si>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</si>
  <si>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</si>
  <si>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</si>
  <si>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</si>
  <si>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</si>
  <si>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</si>
  <si>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</si>
  <si>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</si>
  <si>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</si>
  <si>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</si>
  <si>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</si>
  <si>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</si>
  <si>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</si>
  <si>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</si>
  <si>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</si>
  <si>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</si>
  <si>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</si>
  <si>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</si>
  <si>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</si>
  <si>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</si>
  <si>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</si>
  <si>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</si>
  <si>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</si>
  <si>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</si>
  <si>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</si>
  <si>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</si>
  <si>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</si>
  <si>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</si>
  <si>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</si>
  <si>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</si>
  <si>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</si>
  <si>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</si>
  <si>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</si>
  <si>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</si>
  <si>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</si>
  <si>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</si>
  <si>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</si>
  <si>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</si>
  <si>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</si>
  <si>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</si>
  <si>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</si>
  <si>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</si>
  <si>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</si>
  <si>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</si>
  <si>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</si>
  <si>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</si>
  <si>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</si>
  <si>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</si>
  <si>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</si>
  <si>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</si>
  <si>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</si>
  <si>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</si>
  <si>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</si>
  <si>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</si>
  <si>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</si>
  <si>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</si>
  <si>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</si>
  <si>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</si>
  <si>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</si>
  <si>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</si>
  <si>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</si>
  <si>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</si>
  <si>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</si>
  <si>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</si>
  <si>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</si>
  <si>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</si>
  <si>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</si>
  <si>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</si>
  <si>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</si>
  <si>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</si>
  <si>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</si>
  <si>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</si>
  <si>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</si>
  <si>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</si>
  <si>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</si>
  <si>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</si>
  <si>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</si>
  <si>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</si>
  <si>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</si>
  <si>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</si>
  <si>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</si>
  <si>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</si>
  <si>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</si>
  <si>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</si>
  <si>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</si>
  <si>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</si>
  <si>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</si>
  <si>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</si>
  <si>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</si>
  <si>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</si>
  <si>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</si>
  <si>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</si>
  <si>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</si>
  <si>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</si>
  <si>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</si>
  <si>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</si>
  <si>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</si>
  <si>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</si>
  <si>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</si>
  <si>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</si>
  <si>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</si>
  <si>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</si>
  <si>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</si>
  <si>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</si>
  <si>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</si>
  <si>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</si>
  <si>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</si>
  <si>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</si>
  <si>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</si>
  <si>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</si>
  <si>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</si>
  <si>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</si>
  <si>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</si>
  <si>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</si>
  <si>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</si>
  <si>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</si>
  <si>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</si>
  <si>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</si>
  <si>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</si>
  <si>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</si>
  <si>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</si>
  <si>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</si>
  <si>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</si>
  <si>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</si>
  <si>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</si>
  <si>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</si>
  <si>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</si>
  <si>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</si>
  <si>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</si>
  <si>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</si>
  <si>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</si>
  <si>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</si>
  <si>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</si>
  <si>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</si>
  <si>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</si>
  <si>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</si>
  <si>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</si>
  <si>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</si>
  <si>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</si>
  <si>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</si>
  <si>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</si>
  <si>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</si>
  <si>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</si>
  <si>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</si>
  <si>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</si>
  <si>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</si>
  <si>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</si>
  <si>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</si>
  <si>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</si>
  <si>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</si>
  <si>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</si>
  <si>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</si>
  <si>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</si>
  <si>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</si>
  <si>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</si>
  <si>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</si>
  <si>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</si>
  <si>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</si>
  <si>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</si>
  <si>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</si>
  <si>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</si>
  <si>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</si>
  <si>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</si>
  <si>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</si>
  <si>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</si>
  <si>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</si>
  <si>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</si>
  <si>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</si>
  <si>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</si>
  <si>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</si>
  <si>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</si>
  <si>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</si>
  <si>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</si>
  <si>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</si>
  <si>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</si>
  <si>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</si>
  <si>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</si>
  <si>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</si>
  <si>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</si>
  <si>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</si>
  <si>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</si>
  <si>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</si>
  <si>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</si>
  <si>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</si>
  <si>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</si>
  <si>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</si>
  <si>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</si>
  <si>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</si>
  <si>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</si>
  <si>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</si>
  <si>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</si>
  <si>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</si>
  <si>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</si>
  <si>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</si>
  <si>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</si>
  <si>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</si>
  <si>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</si>
  <si>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</si>
  <si>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</si>
  <si>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</si>
  <si>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</si>
  <si>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</si>
  <si>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</si>
  <si>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</si>
  <si>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</si>
  <si>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</si>
  <si>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</si>
  <si>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</si>
  <si>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</si>
  <si>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</si>
  <si>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</si>
  <si>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</si>
  <si>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</si>
  <si>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</si>
  <si>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</si>
  <si>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</si>
  <si>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</si>
  <si>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</si>
  <si>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</si>
  <si>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</si>
  <si>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</si>
  <si>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</si>
  <si>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</si>
  <si>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</si>
  <si>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</si>
  <si>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</si>
  <si>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</si>
  <si>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</si>
  <si>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</si>
  <si>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</si>
  <si>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</si>
  <si>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</si>
  <si>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</si>
  <si>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</si>
  <si>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</si>
  <si>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</si>
  <si>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</si>
  <si>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</si>
  <si>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</si>
  <si>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</si>
  <si>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</si>
  <si>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</si>
  <si>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</si>
  <si>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</si>
  <si>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</si>
  <si>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</si>
  <si>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</si>
  <si>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</si>
  <si>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</si>
  <si>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</si>
  <si>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</si>
  <si>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</si>
  <si>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</si>
  <si>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</si>
  <si>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</si>
  <si>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</si>
  <si>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</si>
  <si>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</si>
  <si>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</si>
  <si>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</si>
  <si>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</si>
  <si>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</si>
  <si>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</si>
  <si>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</si>
  <si>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</si>
  <si>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</si>
  <si>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</si>
  <si>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</si>
  <si>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</si>
  <si>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</si>
  <si>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</si>
  <si>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</si>
  <si>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</si>
  <si>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</si>
  <si>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</si>
  <si>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</si>
  <si>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</si>
  <si>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</si>
  <si>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</si>
  <si>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</si>
  <si>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</si>
  <si>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</si>
  <si>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</si>
  <si>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</si>
  <si>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</si>
  <si>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</si>
  <si>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</si>
  <si>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</si>
  <si>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</si>
  <si>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</si>
  <si>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</si>
  <si>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</si>
  <si>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</si>
  <si>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</si>
  <si>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</si>
  <si>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</si>
  <si>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</si>
  <si>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</si>
  <si>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</si>
  <si>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</si>
  <si>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</si>
  <si>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</si>
  <si>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</si>
  <si>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</si>
  <si>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</si>
  <si>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</si>
  <si>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</si>
  <si>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</si>
  <si>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</si>
  <si>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</si>
  <si>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</si>
  <si>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</si>
  <si>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</si>
  <si>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</si>
  <si>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</si>
  <si>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</si>
  <si>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</si>
  <si>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</si>
  <si>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</si>
  <si>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</si>
  <si>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</si>
  <si>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</si>
  <si>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</si>
  <si>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</si>
  <si>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</si>
  <si>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</si>
  <si>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</si>
  <si>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</si>
  <si>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</si>
  <si>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</si>
  <si>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</si>
  <si>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</si>
  <si>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</si>
  <si>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</si>
  <si>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</si>
  <si>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</si>
  <si>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</si>
  <si>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</si>
  <si>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</si>
  <si>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</si>
  <si>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</si>
  <si>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</si>
  <si>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</si>
  <si>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</si>
  <si>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</si>
  <si>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</si>
  <si>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</si>
  <si>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</si>
  <si>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</si>
  <si>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</si>
  <si>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</si>
  <si>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</si>
  <si>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</si>
  <si>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</si>
  <si>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</si>
  <si>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</si>
  <si>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</si>
  <si>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</si>
  <si>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</si>
  <si>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</si>
  <si>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</si>
  <si>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</si>
  <si>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</si>
  <si>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</si>
  <si>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</si>
  <si>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</si>
  <si>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</si>
  <si>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</si>
  <si>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</si>
  <si>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</si>
  <si>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</si>
  <si>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</si>
  <si>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</si>
  <si>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</si>
  <si>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</si>
  <si>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</si>
  <si>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</si>
  <si>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</si>
  <si>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</si>
  <si>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</si>
  <si>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</si>
  <si>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</si>
  <si>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</si>
  <si>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</si>
  <si>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</si>
  <si>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</si>
  <si>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</si>
  <si>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</si>
  <si>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</si>
  <si>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</si>
  <si>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</si>
  <si>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</si>
  <si>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</si>
  <si>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</si>
  <si>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</si>
  <si>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</si>
  <si>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</si>
  <si>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</si>
  <si>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</si>
  <si>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</si>
  <si>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</si>
  <si>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</si>
  <si>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</si>
  <si>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</si>
  <si>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</si>
  <si>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</si>
  <si>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</si>
  <si>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</si>
  <si>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</si>
  <si>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</si>
  <si>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</si>
  <si>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</si>
  <si>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</si>
  <si>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</si>
  <si>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</si>
  <si>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</si>
  <si>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</si>
  <si>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</si>
  <si>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</si>
  <si>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</si>
  <si>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</si>
  <si>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</si>
  <si>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</si>
  <si>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</si>
  <si>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</si>
  <si>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</si>
  <si>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</si>
  <si>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</si>
  <si>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</si>
  <si>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</si>
  <si>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</si>
  <si>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</si>
  <si>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</si>
  <si>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</si>
  <si>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</si>
  <si>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</si>
  <si>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</si>
  <si>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</si>
  <si>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</si>
  <si>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</si>
  <si>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</si>
  <si>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</si>
  <si>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</si>
  <si>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</si>
  <si>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</si>
  <si>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</si>
  <si>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</si>
  <si>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</si>
  <si>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</si>
  <si>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</si>
  <si>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</si>
  <si>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</si>
  <si>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</si>
  <si>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</si>
  <si>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</si>
  <si>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</si>
  <si>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</si>
  <si>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</si>
  <si>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</si>
  <si>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</si>
  <si>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</si>
  <si>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</si>
  <si>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</si>
  <si>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</si>
  <si>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</si>
  <si>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</si>
  <si>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</si>
  <si>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</si>
  <si>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</si>
  <si>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</si>
  <si>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</si>
  <si>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</si>
  <si>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</si>
  <si>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</si>
  <si>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</si>
  <si>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</si>
  <si>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</si>
  <si>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</si>
  <si>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</si>
  <si>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</si>
  <si>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</si>
  <si>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</si>
  <si>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</si>
  <si>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</si>
  <si>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</si>
  <si>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</si>
  <si>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</si>
  <si>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</si>
  <si>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</si>
  <si>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</si>
  <si>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</si>
  <si>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</si>
  <si>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</si>
  <si>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</si>
  <si>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</si>
  <si>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</si>
  <si>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</si>
  <si>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</si>
  <si>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</si>
  <si>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</si>
  <si>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</si>
  <si>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</si>
  <si>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</si>
  <si>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</si>
  <si>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</si>
  <si>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</si>
  <si>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</si>
  <si>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</si>
  <si>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</si>
  <si>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</si>
  <si>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</si>
  <si>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</si>
  <si>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</si>
  <si>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</si>
  <si>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</si>
  <si>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</si>
  <si>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</si>
  <si>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</si>
  <si>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</si>
  <si>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</si>
  <si>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</si>
  <si>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</si>
  <si>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</si>
  <si>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</si>
  <si>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</si>
  <si>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</si>
  <si>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</si>
  <si>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</si>
  <si>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</si>
  <si>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</si>
  <si>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</si>
  <si>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</si>
  <si>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</si>
  <si>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</si>
  <si>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</si>
  <si>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</si>
  <si>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</si>
  <si>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</si>
  <si>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</si>
  <si>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</si>
  <si>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</si>
  <si>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</si>
  <si>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</si>
  <si>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</si>
  <si>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</si>
  <si>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</si>
  <si>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</si>
  <si>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</si>
  <si>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</si>
  <si>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</si>
  <si>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</si>
  <si>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</si>
  <si>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</si>
  <si>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</si>
  <si>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</si>
  <si>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</si>
  <si>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</si>
  <si>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</si>
  <si>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</si>
  <si>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</si>
  <si>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</si>
  <si>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</si>
  <si>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</si>
  <si>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</si>
  <si>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</si>
  <si>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</si>
  <si>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</si>
  <si>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</si>
  <si>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</si>
  <si>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</si>
  <si>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</si>
  <si>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</si>
  <si>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</si>
  <si>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</si>
  <si>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</si>
  <si>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</si>
  <si>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</si>
  <si>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</si>
  <si>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</si>
  <si>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</si>
  <si>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</si>
  <si>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</si>
  <si>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</si>
  <si>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</si>
  <si>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</si>
  <si>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</si>
  <si>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</si>
  <si>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</si>
  <si>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</si>
  <si>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</si>
  <si>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</si>
  <si>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</si>
  <si>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</si>
  <si>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</si>
  <si>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</si>
  <si>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</si>
  <si>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</si>
  <si>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</si>
  <si>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</si>
  <si>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</si>
  <si>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</si>
  <si>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</si>
  <si>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</si>
  <si>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</si>
  <si>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</si>
  <si>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</si>
  <si>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</si>
  <si>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</si>
  <si>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</si>
  <si>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</si>
  <si>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</si>
  <si>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</si>
  <si>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</si>
  <si>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</si>
  <si>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</si>
  <si>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</si>
  <si>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</si>
  <si>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</si>
  <si>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</si>
  <si>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</si>
  <si>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</si>
  <si>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</si>
  <si>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</si>
  <si>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</si>
  <si>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</si>
  <si>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</si>
  <si>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</si>
  <si>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</si>
  <si>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</si>
  <si>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</si>
  <si>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</si>
  <si>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</si>
  <si>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</si>
  <si>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</si>
  <si>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</si>
  <si>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</si>
  <si>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</si>
  <si>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</si>
  <si>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</si>
  <si>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</si>
  <si>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</si>
  <si>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</si>
  <si>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</si>
  <si>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</si>
  <si>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</si>
  <si>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</si>
  <si>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</si>
  <si>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</si>
  <si>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</si>
  <si>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</si>
  <si>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</si>
  <si>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</si>
  <si>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</si>
  <si>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</si>
  <si>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</si>
  <si>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</si>
  <si>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</si>
  <si>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</si>
  <si>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</si>
  <si>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</si>
  <si>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</si>
  <si>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</si>
  <si>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</si>
  <si>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</si>
  <si>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</si>
  <si>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</si>
  <si>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</si>
  <si>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</si>
  <si>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</si>
  <si>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</si>
  <si>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</si>
  <si>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</si>
  <si>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</si>
  <si>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</si>
  <si>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</si>
  <si>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</si>
  <si>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</si>
  <si>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</si>
  <si>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</si>
  <si>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</si>
  <si>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</si>
  <si>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</si>
  <si>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</si>
  <si>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</si>
  <si>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</si>
  <si>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</si>
  <si>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</si>
  <si>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</si>
  <si>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</si>
  <si>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</si>
  <si>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</si>
  <si>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</si>
  <si>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</si>
  <si>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</si>
  <si>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</si>
  <si>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</si>
  <si>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</si>
  <si>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</si>
  <si>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</si>
  <si>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</si>
  <si>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</si>
  <si>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</si>
  <si>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</si>
  <si>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</si>
  <si>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</si>
  <si>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</si>
  <si>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</si>
  <si>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</si>
  <si>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</si>
  <si>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</si>
  <si>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</si>
  <si>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</si>
  <si>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</si>
  <si>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</si>
  <si>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</si>
  <si>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</si>
  <si>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</si>
  <si>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</si>
  <si>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</si>
  <si>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</si>
  <si>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</si>
  <si>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</si>
  <si>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</si>
  <si>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</si>
  <si>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</si>
  <si>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</si>
  <si>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</si>
  <si>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</si>
  <si>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</si>
  <si>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</si>
  <si>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</si>
  <si>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</si>
  <si>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</si>
  <si>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</si>
  <si>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</si>
  <si>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</si>
  <si>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</si>
  <si>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</si>
  <si>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</si>
  <si>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</si>
  <si>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</si>
  <si>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</si>
  <si>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</si>
  <si>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</si>
  <si>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</si>
  <si>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</si>
  <si>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</si>
  <si>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</si>
  <si>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</si>
  <si>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</si>
  <si>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</si>
  <si>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</si>
  <si>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</si>
  <si>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</si>
  <si>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</si>
  <si>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</si>
  <si>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</si>
  <si>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</si>
  <si>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</si>
  <si>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</si>
  <si>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</si>
  <si>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</si>
  <si>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</si>
  <si>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</si>
  <si>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</si>
  <si>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</si>
  <si>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</si>
  <si>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</si>
  <si>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</si>
  <si>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</si>
  <si>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</si>
  <si>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</si>
  <si>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</si>
  <si>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</si>
  <si>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</si>
  <si>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</si>
  <si>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</si>
  <si>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</si>
  <si>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</si>
  <si>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</si>
  <si>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</si>
  <si>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</si>
  <si>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</si>
  <si>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</si>
  <si>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</si>
  <si>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</si>
  <si>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</si>
  <si>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</si>
  <si>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</si>
  <si>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</si>
  <si>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</si>
  <si>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</si>
  <si>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</si>
  <si>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</si>
  <si>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</si>
  <si>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</si>
  <si>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</si>
  <si>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</si>
  <si>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</si>
  <si>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</si>
  <si>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</si>
  <si>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</si>
  <si>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</si>
  <si>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</si>
  <si>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</si>
  <si>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</si>
  <si>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</si>
  <si>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</si>
  <si>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</si>
  <si>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</si>
  <si>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</si>
  <si>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</si>
  <si>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</si>
  <si>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</si>
  <si>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</si>
  <si>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</si>
  <si>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</si>
  <si>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</si>
  <si>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</si>
  <si>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</si>
  <si>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</si>
  <si>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</si>
  <si>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</si>
  <si>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</si>
  <si>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</si>
  <si>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</si>
  <si>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</si>
  <si>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</si>
  <si>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</si>
  <si>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</si>
  <si>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</si>
  <si>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</si>
  <si>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</si>
  <si>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</si>
  <si>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</si>
  <si>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</si>
  <si>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</si>
  <si>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</si>
  <si>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</si>
  <si>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</si>
  <si>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</si>
  <si>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</si>
  <si>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</si>
  <si>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</si>
  <si>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</si>
  <si>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</si>
  <si>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</si>
  <si>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</si>
  <si>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</si>
  <si>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</si>
  <si>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</si>
  <si>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</si>
  <si>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</si>
  <si>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</si>
  <si>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</si>
  <si>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</si>
  <si>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</si>
  <si>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</si>
  <si>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</si>
  <si>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</si>
  <si>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</si>
  <si>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</si>
  <si>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</si>
  <si>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</si>
  <si>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</si>
  <si>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</si>
  <si>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</si>
  <si>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</si>
  <si>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</si>
  <si>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</si>
  <si>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</si>
  <si>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</si>
  <si>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</si>
  <si>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</si>
  <si>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</si>
  <si>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</si>
  <si>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</si>
  <si>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</si>
  <si>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</si>
  <si>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</si>
  <si>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</si>
  <si>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</si>
  <si>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</si>
  <si>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</si>
  <si>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</si>
  <si>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</si>
  <si>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</si>
  <si>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</si>
  <si>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</si>
  <si>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</si>
  <si>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</si>
  <si>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</si>
  <si>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</si>
  <si>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</si>
  <si>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</si>
  <si>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</si>
  <si>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</si>
  <si>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</si>
  <si>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</si>
  <si>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</si>
  <si>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</si>
  <si>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</si>
  <si>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</si>
  <si>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</si>
  <si>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</si>
  <si>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</si>
  <si>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</si>
  <si>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</si>
  <si>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</si>
  <si>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</si>
  <si>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</si>
  <si>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</si>
  <si>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</si>
  <si>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</si>
  <si>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</si>
  <si>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</si>
  <si>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</si>
  <si>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</si>
  <si>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</si>
  <si>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</si>
  <si>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</si>
  <si>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</si>
  <si>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</si>
  <si>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</si>
  <si>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</si>
  <si>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</si>
  <si>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</si>
  <si>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</si>
  <si>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</si>
  <si>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</si>
  <si>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</si>
  <si>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</si>
  <si>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</si>
  <si>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</si>
  <si>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</si>
  <si>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</si>
  <si>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</si>
  <si>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</si>
  <si>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</si>
  <si>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</si>
  <si>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</si>
  <si>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</si>
  <si>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</si>
  <si>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</si>
  <si>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</si>
  <si>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</si>
  <si>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</si>
  <si>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</si>
  <si>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</si>
  <si>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</si>
  <si>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</si>
  <si>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</si>
  <si>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</si>
  <si>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</si>
  <si>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</si>
  <si>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</si>
  <si>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</si>
  <si>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</si>
  <si>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</si>
  <si>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</si>
  <si>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</si>
  <si>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</si>
  <si>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</si>
  <si>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</si>
  <si>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</si>
  <si>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</si>
  <si>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</si>
  <si>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</si>
  <si>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</si>
  <si>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</si>
  <si>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</si>
  <si>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</si>
  <si>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</si>
  <si>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</si>
  <si>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</si>
  <si>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</si>
  <si>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</si>
  <si>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</si>
  <si>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</si>
  <si>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</si>
  <si>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</si>
  <si>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</si>
  <si>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</si>
  <si>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</si>
  <si>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</si>
  <si>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</si>
  <si>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</si>
  <si>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</si>
  <si>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</si>
  <si>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</si>
  <si>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</si>
  <si>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</si>
  <si>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</si>
  <si>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</si>
  <si>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</si>
  <si>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</si>
  <si>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</si>
  <si>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</si>
  <si>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</si>
  <si>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</si>
  <si>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</si>
  <si>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</si>
  <si>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</si>
  <si>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</si>
  <si>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</si>
  <si>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</si>
  <si>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</si>
  <si>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</si>
  <si>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</si>
  <si>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</si>
  <si>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</si>
  <si>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</si>
  <si>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</si>
  <si>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</si>
  <si>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</si>
  <si>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</si>
  <si>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</si>
  <si>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</si>
  <si>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</si>
  <si>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</si>
  <si>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</si>
  <si>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</si>
  <si>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</si>
  <si>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</si>
  <si>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</si>
  <si>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</si>
  <si>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</si>
  <si>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</si>
  <si>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</si>
  <si>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</si>
  <si>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</si>
  <si>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</si>
  <si>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</si>
  <si>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</si>
  <si>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</si>
  <si>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</si>
  <si>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</si>
  <si>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</si>
  <si>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</si>
  <si>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</si>
  <si>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</si>
  <si>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</si>
  <si>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</si>
  <si>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</si>
  <si>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</si>
  <si>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</si>
  <si>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</si>
  <si>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</si>
  <si>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</si>
  <si>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</si>
  <si>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</si>
  <si>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</si>
  <si>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</si>
  <si>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</si>
  <si>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</si>
  <si>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</si>
  <si>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</si>
  <si>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</si>
  <si>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</si>
  <si>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</si>
  <si>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</si>
  <si>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</si>
  <si>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</si>
  <si>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</si>
  <si>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</si>
  <si>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</si>
  <si>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</si>
  <si>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</si>
  <si>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</si>
  <si>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</si>
  <si>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</si>
  <si>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</si>
  <si>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</si>
  <si>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</si>
  <si>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</si>
  <si>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</si>
  <si>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</si>
  <si>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</si>
  <si>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</si>
  <si>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</si>
  <si>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</si>
  <si>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</si>
  <si>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</si>
  <si>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</si>
  <si>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</si>
  <si>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</si>
  <si>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</si>
  <si>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</si>
  <si>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</si>
  <si>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</si>
  <si>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</si>
  <si>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</si>
  <si>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</si>
  <si>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</si>
  <si>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</si>
  <si>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</si>
  <si>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</si>
  <si>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</si>
  <si>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</si>
  <si>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</si>
  <si>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</si>
  <si>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</si>
  <si>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</si>
  <si>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</si>
  <si>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</si>
  <si>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</si>
  <si>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</si>
  <si>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</si>
  <si>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</si>
  <si>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</si>
  <si>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</si>
  <si>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</si>
  <si>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</si>
  <si>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</si>
  <si>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</si>
  <si>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</si>
  <si>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</si>
  <si>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</si>
  <si>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</si>
  <si>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</si>
  <si>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</si>
  <si>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</si>
  <si>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</si>
  <si>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</si>
  <si>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</si>
  <si>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</si>
  <si>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</si>
  <si>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</si>
  <si>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</si>
  <si>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</si>
  <si>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</si>
  <si>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</si>
  <si>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</si>
  <si>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</si>
  <si>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</si>
  <si>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</si>
  <si>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</si>
  <si>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</si>
  <si>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</si>
  <si>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</si>
  <si>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</si>
  <si>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</si>
  <si>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</si>
  <si>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</si>
  <si>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</si>
  <si>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</si>
  <si>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</si>
  <si>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</si>
  <si>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</si>
  <si>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</si>
  <si>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</si>
  <si>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</si>
  <si>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</si>
  <si>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</si>
  <si>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</si>
  <si>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</si>
  <si>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</si>
  <si>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</si>
  <si>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</si>
  <si>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</si>
  <si>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</si>
  <si>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</si>
  <si>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</si>
  <si>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</si>
  <si>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</si>
  <si>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</si>
  <si>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</si>
  <si>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</si>
  <si>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</si>
  <si>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</si>
  <si>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</si>
  <si>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</si>
  <si>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</si>
  <si>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</si>
  <si>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</si>
  <si>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</si>
  <si>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</si>
  <si>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</si>
  <si>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</si>
  <si>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</si>
  <si>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</si>
  <si>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</si>
  <si>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</si>
  <si>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</si>
  <si>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</si>
  <si>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</si>
  <si>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</si>
  <si>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</si>
  <si>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</si>
  <si>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</si>
  <si>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</si>
  <si>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</si>
  <si>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</si>
  <si>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</si>
  <si>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</si>
  <si>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</si>
  <si>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</si>
  <si>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</si>
  <si>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</si>
  <si>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</si>
  <si>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</si>
  <si>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</si>
  <si>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</si>
  <si>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</si>
  <si>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</si>
  <si>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</si>
  <si>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</si>
  <si>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</si>
  <si>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</si>
  <si>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</si>
  <si>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</si>
  <si>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</si>
  <si>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</si>
  <si>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</si>
  <si>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</si>
  <si>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</si>
  <si>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</si>
  <si>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</si>
  <si>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</si>
  <si>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</si>
  <si>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</si>
  <si>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</si>
  <si>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</si>
  <si>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</si>
  <si>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</si>
  <si>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</si>
  <si>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</si>
  <si>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</si>
  <si>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</si>
  <si>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</si>
  <si>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</si>
  <si>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</si>
  <si>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</si>
  <si>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</si>
  <si>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</si>
  <si>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</si>
  <si>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</si>
  <si>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</si>
  <si>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</si>
  <si>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</si>
  <si>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</si>
  <si>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</si>
  <si>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</si>
  <si>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</si>
  <si>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</si>
  <si>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</si>
  <si>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</si>
  <si>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</si>
  <si>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</si>
  <si>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</si>
  <si>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</si>
  <si>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</si>
  <si>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</si>
  <si>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</si>
  <si>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</si>
  <si>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</si>
  <si>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</si>
  <si>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</si>
  <si>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</si>
  <si>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</si>
  <si>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</si>
  <si>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</si>
  <si>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</si>
  <si>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</si>
  <si>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</si>
  <si>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</si>
  <si>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</si>
  <si>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</si>
  <si>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</si>
  <si>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</si>
  <si>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</si>
  <si>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</si>
  <si>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</si>
  <si>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</si>
  <si>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</si>
  <si>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</si>
  <si>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</si>
  <si>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</si>
  <si>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</si>
  <si>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</si>
  <si>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</si>
  <si>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</si>
  <si>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</si>
  <si>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</si>
  <si>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</si>
  <si>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</si>
  <si>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</si>
  <si>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</si>
  <si>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</si>
  <si>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</si>
  <si>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</si>
  <si>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</si>
  <si>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</si>
  <si>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</si>
  <si>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</si>
  <si>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</si>
  <si>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</si>
  <si>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</si>
  <si>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</si>
  <si>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</si>
  <si>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</si>
  <si>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</si>
  <si>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</si>
  <si>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</si>
  <si>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</si>
  <si>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</si>
  <si>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</si>
  <si>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</si>
  <si>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</si>
  <si>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</si>
  <si>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</si>
  <si>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</si>
  <si>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</si>
  <si>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</si>
  <si>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</si>
  <si>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</si>
  <si>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</si>
  <si>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</si>
  <si>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</si>
  <si>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</si>
  <si>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</si>
  <si>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</si>
  <si>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</si>
  <si>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</si>
  <si>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</si>
  <si>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</si>
  <si>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</si>
  <si>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</si>
  <si>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</si>
  <si>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</si>
  <si>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</si>
  <si>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</si>
  <si>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</si>
  <si>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</si>
  <si>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</si>
  <si>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</si>
  <si>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</si>
  <si>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</si>
  <si>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</si>
  <si>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</si>
  <si>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</si>
  <si>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</si>
  <si>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</si>
  <si>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</si>
  <si>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</si>
  <si>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</si>
  <si>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</si>
  <si>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</si>
  <si>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</si>
  <si>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</si>
  <si>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</si>
  <si>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</si>
  <si>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</si>
  <si>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</si>
  <si>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</si>
  <si>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</si>
  <si>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</si>
  <si>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</si>
  <si>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</si>
  <si>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</si>
  <si>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</si>
  <si>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</si>
  <si>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</si>
  <si>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</si>
  <si>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</si>
  <si>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</si>
  <si>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</si>
  <si>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</si>
  <si>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</si>
  <si>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</si>
  <si>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</si>
  <si>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</si>
  <si>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</si>
  <si>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</si>
  <si>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</si>
  <si>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</si>
  <si>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</si>
  <si>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</si>
  <si>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</si>
  <si>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</si>
  <si>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</si>
  <si>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</si>
  <si>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</si>
  <si>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</si>
  <si>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</si>
  <si>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</si>
  <si>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</si>
  <si>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</si>
  <si>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</si>
  <si>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</si>
  <si>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</si>
  <si>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</si>
  <si>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</si>
  <si>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</si>
  <si>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</si>
  <si>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</si>
  <si>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</si>
  <si>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</si>
  <si>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</si>
  <si>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</si>
  <si>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</si>
  <si>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</si>
  <si>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</si>
  <si>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</si>
  <si>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</si>
  <si>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</si>
  <si>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</si>
  <si>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</si>
  <si>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</si>
  <si>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</si>
  <si>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</si>
  <si>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</si>
  <si>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</si>
  <si>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</si>
  <si>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</si>
  <si>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</si>
  <si>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</si>
  <si>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</si>
  <si>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</si>
  <si>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</si>
  <si>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</si>
  <si>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</si>
  <si>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</si>
  <si>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</si>
  <si>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</si>
  <si>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</si>
  <si>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</si>
  <si>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</si>
  <si>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</si>
  <si>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</si>
  <si>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</si>
  <si>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</si>
  <si>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</si>
  <si>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</si>
  <si>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</si>
  <si>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</si>
  <si>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</si>
  <si>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</si>
  <si>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</si>
  <si>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</si>
  <si>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</si>
  <si>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</si>
  <si>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</si>
  <si>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</si>
  <si>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</si>
  <si>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</si>
  <si>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</si>
  <si>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</si>
  <si>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</si>
  <si>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</si>
  <si>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</si>
  <si>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</si>
  <si>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</si>
  <si>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</si>
  <si>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</si>
  <si>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</si>
  <si>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</si>
  <si>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</si>
  <si>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</si>
  <si>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</si>
  <si>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</si>
  <si>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</si>
  <si>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</si>
  <si>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</si>
  <si>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</si>
  <si>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</si>
  <si>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</si>
  <si>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</si>
  <si>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</si>
  <si>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</si>
  <si>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</si>
  <si>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</si>
  <si>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</si>
  <si>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</si>
  <si>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</si>
  <si>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</si>
  <si>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</si>
  <si>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</si>
  <si>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</si>
  <si>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</si>
  <si>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</si>
  <si>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</si>
  <si>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</si>
  <si>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</si>
  <si>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</si>
  <si>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</si>
  <si>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</si>
  <si>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</si>
  <si>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</si>
  <si>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</si>
  <si>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</si>
  <si>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</si>
  <si>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</si>
  <si>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</si>
  <si>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</si>
  <si>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</si>
  <si>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</si>
  <si>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</si>
  <si>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</si>
  <si>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</si>
  <si>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</si>
  <si>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</si>
  <si>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</si>
  <si>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</si>
  <si>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</si>
  <si>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</si>
  <si>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</si>
  <si>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</si>
  <si>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</si>
  <si>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</si>
  <si>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</si>
  <si>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</si>
  <si>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</si>
  <si>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</si>
  <si>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</si>
  <si>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</si>
  <si>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</si>
  <si>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</si>
  <si>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</si>
  <si>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</si>
  <si>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</si>
  <si>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</si>
  <si>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</si>
  <si>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</si>
  <si>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</si>
  <si>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</si>
  <si>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</si>
  <si>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</si>
  <si>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</si>
  <si>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</si>
  <si>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</si>
  <si>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</si>
  <si>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</si>
  <si>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</si>
  <si>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</si>
  <si>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</si>
  <si>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</si>
  <si>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</si>
  <si>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</si>
  <si>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</si>
  <si>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</si>
  <si>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</si>
  <si>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</si>
  <si>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</si>
  <si>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</si>
  <si>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</si>
  <si>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</si>
  <si>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</si>
  <si>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</si>
  <si>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</si>
  <si>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</si>
  <si>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</si>
  <si>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</si>
  <si>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</si>
  <si>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</si>
  <si>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</si>
  <si>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</si>
  <si>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</si>
  <si>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</si>
  <si>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</si>
  <si>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</si>
  <si>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</si>
  <si>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</si>
  <si>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</si>
  <si>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</si>
  <si>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</si>
  <si>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</si>
  <si>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</si>
  <si>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</si>
  <si>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</si>
  <si>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</si>
  <si>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</si>
  <si>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</si>
  <si>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</si>
  <si>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</si>
  <si>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</si>
  <si>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</si>
  <si>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</si>
  <si>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</si>
  <si>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</si>
  <si>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</si>
  <si>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</si>
  <si>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</si>
  <si>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</si>
  <si>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</si>
  <si>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</si>
  <si>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</si>
  <si>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</si>
  <si>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</si>
  <si>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</si>
  <si>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</si>
  <si>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</si>
  <si>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</si>
  <si>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</si>
  <si>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</si>
  <si>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</si>
  <si>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</si>
  <si>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</si>
  <si>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</si>
  <si>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</si>
  <si>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</si>
  <si>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</si>
  <si>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</si>
  <si>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</si>
  <si>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</si>
  <si>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</si>
  <si>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</si>
  <si>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</si>
  <si>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</si>
  <si>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</si>
  <si>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</si>
  <si>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</si>
  <si>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</si>
  <si>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</si>
  <si>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</si>
  <si>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</si>
  <si>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</si>
  <si>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</si>
  <si>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</si>
  <si>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</si>
  <si>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</si>
  <si>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</si>
  <si>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</si>
  <si>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</si>
  <si>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</si>
  <si>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</si>
  <si>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</si>
  <si>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</si>
  <si>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</si>
  <si>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</si>
  <si>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</si>
  <si>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</si>
  <si>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</si>
  <si>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</si>
  <si>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</si>
  <si>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</si>
  <si>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</si>
  <si>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</si>
  <si>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</si>
  <si>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</si>
  <si>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</si>
  <si>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</si>
  <si>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</si>
  <si>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</si>
  <si>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</si>
  <si>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</si>
  <si>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</si>
  <si>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</si>
  <si>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</si>
  <si>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</si>
  <si>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</si>
  <si>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</si>
  <si>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</si>
  <si>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</si>
  <si>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</si>
  <si>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</si>
  <si>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</si>
  <si>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</si>
  <si>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</si>
  <si>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</si>
  <si>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</si>
  <si>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</si>
  <si>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</si>
  <si>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</si>
  <si>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</si>
  <si>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</si>
  <si>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</si>
  <si>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</si>
  <si>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</si>
  <si>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</si>
  <si>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</si>
  <si>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</si>
  <si>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</si>
  <si>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</si>
  <si>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</si>
  <si>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</si>
  <si>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</si>
  <si>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</si>
  <si>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</si>
  <si>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</si>
  <si>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</si>
  <si>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</si>
  <si>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</si>
  <si>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</si>
  <si>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</si>
  <si>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</si>
  <si>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</si>
  <si>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</si>
  <si>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</si>
  <si>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</si>
  <si>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</si>
  <si>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</si>
  <si>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</si>
  <si>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</si>
  <si>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</si>
  <si>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</si>
  <si>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</si>
  <si>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</si>
  <si>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</si>
  <si>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</si>
  <si>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</si>
  <si>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</si>
  <si>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</si>
  <si>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</si>
  <si>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</si>
  <si>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</si>
  <si>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</si>
  <si>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</si>
  <si>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</si>
  <si>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</si>
  <si>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</si>
  <si>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</si>
  <si>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</si>
  <si>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</si>
  <si>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</si>
  <si>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</si>
  <si>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</si>
  <si>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</si>
  <si>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</si>
  <si>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</si>
  <si>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</si>
  <si>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</si>
  <si>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</si>
  <si>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</si>
  <si>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</si>
  <si>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</si>
  <si>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</si>
  <si>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</si>
  <si>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</si>
  <si>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</si>
  <si>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</si>
  <si>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</si>
  <si>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</si>
  <si>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</si>
  <si>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</si>
  <si>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</si>
  <si>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</si>
  <si>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</si>
  <si>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</si>
  <si>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</si>
  <si>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</si>
  <si>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</si>
  <si>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</si>
  <si>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</si>
  <si>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</si>
  <si>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</si>
  <si>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</si>
  <si>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</si>
  <si>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</si>
  <si>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</si>
  <si>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</si>
  <si>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</si>
  <si>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</si>
  <si>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</si>
  <si>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</si>
  <si>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</si>
  <si>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</si>
  <si>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</si>
  <si>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</si>
  <si>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</si>
  <si>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</si>
  <si>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</si>
  <si>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</si>
  <si>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</si>
  <si>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</si>
  <si>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</si>
  <si>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</si>
  <si>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</si>
  <si>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</si>
  <si>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</si>
  <si>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</si>
  <si>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</si>
  <si>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</si>
  <si>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</si>
  <si>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</si>
  <si>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</si>
  <si>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</si>
  <si>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</si>
  <si>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</si>
  <si>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</si>
  <si>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</si>
  <si>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</si>
  <si>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</si>
  <si>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</si>
  <si>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</si>
  <si>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</si>
  <si>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</si>
  <si>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</si>
  <si>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</si>
  <si>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</si>
  <si>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</si>
  <si>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</si>
  <si>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</si>
  <si>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</si>
  <si>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</si>
  <si>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</si>
  <si>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</si>
  <si>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</si>
  <si>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</si>
  <si>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</si>
  <si>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</si>
  <si>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</si>
  <si>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</si>
  <si>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</si>
  <si>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</si>
  <si>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</si>
  <si>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</si>
  <si>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</si>
  <si>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</si>
  <si>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</si>
  <si>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</si>
  <si>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</si>
  <si>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</si>
  <si>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</si>
  <si>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</si>
  <si>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</si>
  <si>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</si>
  <si>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</si>
  <si>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</si>
  <si>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</si>
  <si>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</si>
  <si>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</si>
  <si>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</si>
  <si>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</si>
  <si>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</si>
  <si>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</si>
  <si>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</si>
  <si>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</si>
  <si>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</si>
  <si>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</si>
  <si>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</si>
  <si>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</si>
  <si>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</si>
  <si>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</si>
  <si>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</si>
  <si>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</si>
  <si>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</si>
  <si>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</si>
  <si>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</si>
  <si>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</si>
  <si>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</si>
  <si>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</si>
  <si>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</si>
  <si>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</si>
  <si>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</si>
  <si>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</si>
  <si>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</si>
  <si>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</si>
  <si>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</si>
  <si>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</si>
  <si>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</si>
  <si>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</si>
  <si>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</si>
  <si>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</si>
  <si>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</si>
  <si>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</si>
  <si>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</si>
  <si>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</si>
  <si>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</si>
  <si>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</si>
  <si>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</si>
  <si>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</si>
  <si>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</si>
  <si>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</si>
  <si>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</si>
  <si>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</si>
  <si>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</si>
  <si>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</si>
  <si>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</si>
  <si>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</si>
  <si>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</si>
  <si>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</si>
  <si>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</si>
  <si>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</si>
  <si>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</si>
  <si>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</si>
  <si>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</si>
  <si>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</si>
  <si>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</si>
  <si>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</si>
  <si>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</si>
  <si>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</si>
  <si>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</si>
  <si>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</si>
  <si>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</si>
  <si>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</si>
  <si>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</si>
  <si>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</si>
  <si>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</si>
  <si>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</si>
  <si>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</si>
  <si>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</si>
  <si>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</si>
  <si>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</si>
  <si>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</si>
  <si>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</si>
  <si>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</si>
  <si>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</si>
  <si>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</si>
  <si>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</si>
  <si>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</si>
  <si>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</si>
  <si>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</si>
  <si>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</si>
  <si>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</si>
  <si>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</si>
  <si>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</si>
  <si>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</si>
  <si>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</si>
  <si>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</si>
  <si>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</si>
  <si>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</si>
  <si>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</si>
  <si>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</si>
  <si>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</si>
  <si>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</si>
  <si>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</si>
  <si>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</si>
  <si>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</si>
  <si>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</si>
  <si>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</si>
  <si>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</si>
  <si>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</si>
  <si>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</si>
  <si>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</si>
  <si>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</si>
  <si>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</si>
  <si>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</si>
  <si>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</si>
  <si>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</si>
  <si>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</si>
  <si>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</si>
  <si>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</si>
  <si>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</si>
  <si>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</si>
  <si>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</si>
  <si>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</si>
  <si>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</si>
  <si>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</si>
  <si>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</si>
  <si>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</si>
  <si>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</si>
  <si>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</si>
  <si>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</si>
  <si>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</si>
  <si>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</si>
  <si>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</si>
  <si>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</si>
  <si>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</si>
  <si>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</si>
  <si>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</si>
  <si>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</si>
  <si>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</si>
  <si>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</si>
  <si>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</si>
  <si>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</si>
  <si>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</si>
  <si>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</si>
  <si>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</si>
  <si>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</si>
  <si>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</si>
  <si>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</si>
  <si>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</si>
  <si>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</si>
  <si>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</si>
  <si>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</si>
  <si>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</si>
  <si>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</si>
  <si>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</si>
  <si>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</si>
  <si>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</si>
  <si>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</si>
  <si>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</si>
  <si>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</si>
  <si>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</si>
  <si>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</si>
  <si>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</si>
  <si>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</si>
  <si>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</si>
  <si>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</si>
  <si>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</si>
  <si>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</si>
  <si>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</si>
  <si>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</si>
  <si>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</si>
  <si>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</si>
  <si>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</si>
  <si>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</si>
  <si>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</si>
  <si>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</si>
  <si>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</si>
  <si>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</si>
  <si>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</si>
  <si>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</si>
  <si>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</si>
  <si>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</si>
  <si>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</si>
  <si>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</si>
  <si>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</si>
  <si>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</si>
  <si>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</si>
  <si>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</si>
  <si>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</si>
  <si>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</si>
  <si>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</si>
  <si>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</si>
  <si>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</si>
  <si>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</si>
  <si>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</si>
  <si>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</si>
  <si>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</si>
  <si>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</si>
  <si>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</si>
  <si>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</si>
  <si>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</si>
  <si>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</si>
  <si>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</si>
  <si>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</si>
  <si>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</si>
  <si>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</si>
  <si>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</si>
  <si>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</si>
  <si>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</si>
  <si>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</si>
  <si>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</si>
  <si>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</si>
  <si>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</si>
  <si>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</si>
  <si>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</si>
  <si>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</si>
  <si>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</si>
  <si>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</si>
  <si>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</si>
  <si>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</si>
  <si>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</si>
  <si>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</si>
  <si>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</si>
  <si>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</si>
  <si>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</si>
  <si>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</si>
  <si>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</si>
  <si>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</si>
  <si>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</si>
  <si>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</si>
  <si>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</si>
  <si>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</si>
  <si>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</si>
  <si>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</si>
  <si>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</si>
  <si>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</si>
  <si>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</si>
  <si>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</si>
  <si>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</si>
  <si>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</si>
  <si>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</si>
  <si>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</si>
  <si>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</si>
  <si>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</si>
  <si>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</si>
  <si>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</si>
  <si>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</si>
  <si>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</si>
  <si>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</si>
  <si>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</si>
  <si>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</si>
  <si>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</si>
  <si>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</si>
  <si>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</si>
  <si>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</si>
  <si>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</si>
  <si>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</si>
  <si>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</si>
  <si>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</si>
  <si>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</si>
  <si>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</si>
  <si>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</si>
  <si>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</si>
  <si>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</si>
  <si>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</si>
  <si>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</si>
  <si>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</si>
  <si>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</si>
  <si>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</si>
  <si>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</si>
  <si>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</si>
  <si>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</si>
  <si>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</si>
  <si>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</si>
  <si>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</si>
  <si>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</si>
  <si>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</si>
  <si>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</si>
  <si>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</si>
  <si>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</si>
  <si>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</si>
  <si>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</si>
  <si>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</si>
  <si>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</si>
  <si>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</si>
  <si>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</si>
  <si>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</si>
  <si>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</si>
  <si>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</si>
  <si>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</si>
  <si>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</si>
  <si>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</si>
  <si>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</si>
  <si>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</si>
  <si>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</si>
  <si>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</si>
  <si>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</si>
  <si>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</si>
  <si>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</si>
  <si>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</si>
  <si>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</si>
  <si>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</si>
  <si>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</si>
  <si>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</si>
  <si>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</si>
  <si>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</si>
  <si>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</si>
  <si>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</si>
  <si>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</si>
  <si>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</si>
  <si>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</si>
  <si>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</si>
  <si>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</si>
  <si>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</si>
  <si>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</si>
  <si>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</si>
  <si>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</si>
  <si>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</si>
  <si>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</si>
  <si>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</si>
  <si>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</si>
  <si>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</si>
  <si>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</si>
  <si>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</si>
  <si>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</si>
  <si>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</si>
  <si>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</si>
  <si>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</si>
  <si>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</si>
  <si>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</si>
  <si>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</si>
  <si>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</si>
  <si>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</si>
  <si>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</si>
  <si>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</si>
  <si>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</si>
  <si>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</si>
  <si>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</si>
  <si>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</si>
  <si>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</si>
  <si>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</si>
  <si>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</si>
  <si>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</si>
  <si>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</si>
  <si>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</si>
  <si>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</si>
  <si>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</si>
  <si>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</si>
  <si>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</si>
  <si>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</si>
  <si>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</si>
  <si>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</si>
  <si>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</si>
  <si>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</si>
  <si>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</si>
  <si>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</si>
  <si>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</si>
  <si>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</si>
  <si>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</si>
  <si>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</si>
  <si>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</si>
  <si>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</si>
  <si>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</si>
  <si>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</si>
  <si>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</si>
  <si>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</si>
  <si>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</si>
  <si>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</si>
  <si>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</si>
  <si>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</si>
  <si>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</si>
  <si>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</si>
  <si>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</si>
  <si>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</si>
  <si>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</si>
  <si>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</si>
  <si>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</si>
  <si>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</si>
  <si>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</si>
  <si>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</si>
  <si>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</si>
  <si>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</si>
  <si>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</si>
  <si>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</si>
  <si>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</si>
  <si>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</si>
  <si>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</si>
  <si>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</si>
  <si>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</si>
  <si>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</si>
  <si>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</si>
  <si>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</si>
  <si>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</si>
  <si>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</si>
  <si>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</si>
  <si>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</si>
  <si>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</si>
  <si>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</si>
  <si>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</si>
  <si>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</si>
  <si>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</si>
  <si>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</si>
  <si>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</si>
  <si>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</si>
  <si>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</si>
  <si>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</si>
  <si>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</si>
  <si>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</si>
  <si>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</si>
  <si>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</si>
  <si>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</si>
  <si>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</si>
  <si>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</si>
  <si>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</si>
  <si>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</si>
  <si>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</si>
  <si>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</si>
  <si>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</si>
  <si>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</si>
  <si>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</si>
  <si>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</si>
  <si>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</si>
  <si>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</si>
  <si>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</si>
  <si>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</si>
  <si>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</si>
  <si>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</si>
  <si>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</si>
  <si>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</si>
  <si>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</si>
  <si>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</si>
  <si>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</si>
  <si>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</si>
  <si>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</si>
  <si>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</si>
  <si>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</si>
  <si>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</si>
  <si>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</si>
  <si>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</si>
  <si>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</si>
  <si>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</si>
  <si>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</si>
  <si>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</si>
  <si>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</si>
  <si>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</si>
  <si>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</si>
  <si>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</si>
  <si>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</si>
  <si>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</si>
  <si>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</si>
  <si>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</si>
  <si>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</si>
  <si>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</si>
  <si>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</si>
  <si>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</si>
  <si>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</si>
  <si>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</si>
  <si>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</si>
  <si>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</si>
  <si>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</si>
  <si>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</si>
  <si>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</si>
  <si>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</si>
  <si>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</si>
  <si>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</si>
  <si>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</si>
  <si>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</si>
  <si>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</si>
  <si>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</si>
  <si>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</si>
  <si>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</si>
  <si>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</si>
  <si>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</si>
  <si>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</si>
  <si>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</si>
  <si>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</si>
  <si>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</si>
  <si>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</si>
  <si>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</si>
  <si>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</si>
  <si>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</si>
  <si>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</si>
  <si>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</si>
  <si>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</si>
  <si>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</si>
  <si>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</si>
  <si>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</si>
  <si>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</si>
  <si>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</si>
  <si>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</si>
  <si>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</si>
  <si>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</si>
  <si>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</si>
  <si>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</si>
  <si>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</si>
  <si>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</si>
  <si>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</si>
  <si>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</si>
  <si>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</si>
  <si>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</si>
  <si>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</si>
  <si>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</si>
  <si>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</si>
  <si>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</si>
  <si>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</si>
  <si>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</si>
  <si>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</si>
  <si>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</si>
  <si>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</si>
  <si>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</si>
  <si>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</si>
  <si>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</si>
  <si>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</si>
  <si>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</si>
  <si>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</si>
  <si>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</si>
  <si>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</si>
  <si>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</si>
  <si>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</si>
  <si>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</si>
  <si>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</si>
  <si>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</si>
  <si>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</si>
  <si>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</si>
  <si>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</si>
  <si>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</si>
  <si>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</si>
  <si>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</si>
  <si>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</si>
  <si>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</si>
  <si>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</si>
  <si>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</si>
  <si>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</si>
  <si>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</si>
  <si>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</si>
  <si>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</si>
  <si>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</si>
  <si>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</si>
  <si>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</si>
  <si>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</si>
  <si>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</si>
  <si>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</si>
  <si>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</si>
  <si>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</si>
  <si>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</si>
  <si>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</si>
  <si>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</si>
  <si>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</si>
  <si>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</si>
  <si>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</si>
  <si>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</si>
  <si>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</si>
  <si>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</si>
  <si>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</si>
  <si>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</si>
  <si>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</si>
  <si>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</si>
  <si>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</si>
  <si>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</si>
  <si>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</si>
  <si>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</si>
  <si>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</si>
  <si>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</si>
  <si>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</si>
  <si>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</si>
  <si>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</si>
  <si>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</si>
  <si>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</si>
  <si>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</si>
  <si>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</si>
  <si>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</si>
  <si>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</si>
  <si>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</si>
  <si>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</si>
  <si>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</si>
  <si>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</si>
  <si>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</si>
  <si>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</si>
  <si>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</si>
  <si>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</si>
  <si>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</si>
  <si>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</si>
  <si>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</si>
  <si>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</si>
  <si>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</si>
  <si>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</si>
  <si>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</si>
  <si>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</si>
  <si>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</si>
  <si>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</si>
  <si>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</si>
  <si>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</si>
  <si>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</si>
  <si>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</si>
  <si>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</si>
  <si>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</si>
  <si>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</si>
  <si>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</si>
  <si>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</si>
  <si>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</si>
  <si>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</si>
  <si>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</si>
  <si>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</si>
  <si>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</si>
  <si>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</si>
  <si>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</si>
  <si>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</si>
  <si>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</si>
  <si>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</si>
  <si>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</si>
  <si>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</si>
  <si>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</si>
  <si>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</si>
  <si>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</si>
  <si>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</si>
  <si>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</si>
  <si>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</si>
  <si>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</si>
  <si>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</si>
  <si>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</si>
  <si>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</si>
  <si>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</si>
  <si>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</si>
  <si>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</si>
  <si>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</si>
  <si>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</si>
  <si>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</si>
  <si>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</si>
  <si>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</si>
  <si>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</si>
  <si>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</si>
  <si>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</si>
  <si>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</si>
  <si>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</si>
  <si>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</si>
  <si>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</si>
  <si>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</si>
  <si>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</si>
  <si>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</si>
  <si>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</si>
  <si>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</si>
  <si>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</si>
  <si>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</si>
  <si>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</si>
  <si>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</si>
  <si>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</si>
  <si>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</si>
  <si>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</si>
  <si>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</si>
  <si>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</si>
  <si>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</si>
  <si>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</si>
  <si>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</si>
  <si>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</si>
  <si>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</si>
  <si>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</si>
  <si>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</si>
  <si>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</si>
  <si>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</si>
  <si>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</si>
  <si>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</si>
  <si>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</si>
  <si>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</si>
  <si>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</si>
  <si>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</si>
  <si>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</si>
  <si>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</si>
  <si>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</si>
  <si>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</si>
  <si>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</si>
  <si>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</si>
  <si>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</si>
  <si>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</si>
  <si>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</si>
  <si>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</si>
  <si>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</si>
  <si>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</si>
  <si>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</si>
  <si>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</si>
  <si>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</si>
  <si>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</si>
  <si>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</si>
  <si>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</si>
  <si>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</si>
  <si>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</si>
  <si>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</si>
  <si>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</si>
  <si>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</si>
  <si>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</si>
  <si>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</si>
  <si>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</si>
  <si>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</si>
  <si>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</si>
  <si>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</si>
  <si>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</si>
  <si>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</si>
  <si>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</si>
  <si>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</si>
  <si>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</si>
  <si>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</si>
  <si>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</si>
  <si>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</si>
  <si>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</si>
  <si>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</si>
  <si>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</si>
  <si>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</si>
  <si>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</si>
  <si>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</si>
  <si>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</si>
  <si>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</si>
  <si>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</si>
  <si>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</si>
  <si>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</si>
  <si>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</si>
  <si>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</si>
  <si>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</si>
  <si>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</si>
  <si>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</si>
  <si>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</si>
  <si>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</si>
  <si>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</si>
  <si>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</si>
  <si>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</si>
  <si>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</si>
  <si>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</si>
  <si>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</si>
  <si>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</si>
  <si>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</si>
  <si>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</si>
  <si>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</si>
  <si>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</si>
  <si>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</si>
  <si>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</si>
  <si>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</si>
  <si>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</si>
  <si>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</si>
  <si>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</si>
  <si>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</si>
  <si>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</si>
  <si>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</si>
  <si>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</si>
  <si>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</si>
  <si>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</si>
  <si>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</si>
  <si>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</si>
  <si>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</si>
  <si>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</si>
  <si>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</si>
  <si>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</si>
  <si>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</si>
  <si>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</si>
  <si>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</si>
  <si>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</si>
  <si>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</si>
  <si>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</si>
  <si>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</si>
  <si>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</si>
  <si>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</si>
  <si>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</si>
  <si>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</si>
  <si>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</si>
  <si>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</si>
  <si>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</si>
  <si>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</si>
  <si>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</si>
  <si>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</si>
  <si>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</si>
  <si>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</si>
  <si>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</si>
  <si>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</si>
  <si>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</si>
  <si>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</si>
  <si>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</si>
  <si>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</si>
  <si>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</si>
  <si>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</si>
  <si>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</si>
  <si>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</si>
  <si>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</si>
  <si>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</si>
  <si>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</si>
  <si>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</si>
  <si>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</si>
  <si>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</si>
  <si>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</si>
  <si>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</si>
  <si>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</si>
  <si>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</si>
  <si>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</si>
  <si>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</si>
  <si>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</si>
  <si>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</si>
  <si>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</si>
  <si>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</si>
  <si>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</si>
  <si>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</si>
  <si>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</si>
  <si>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</si>
  <si>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</si>
  <si>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</si>
  <si>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</si>
  <si>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</si>
  <si>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</si>
  <si>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</si>
  <si>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</si>
  <si>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</si>
  <si>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</si>
  <si>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</si>
  <si>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</si>
  <si>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</si>
  <si>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</si>
  <si>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</si>
  <si>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</si>
  <si>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</si>
  <si>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</si>
  <si>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</si>
  <si>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</si>
  <si>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</si>
  <si>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</si>
  <si>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</si>
  <si>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</si>
  <si>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</si>
  <si>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</si>
  <si>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</si>
  <si>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</si>
  <si>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</si>
  <si>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</si>
  <si>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</si>
  <si>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</si>
  <si>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</si>
  <si>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</si>
  <si>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</si>
  <si>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</si>
  <si>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</si>
  <si>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</si>
  <si>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</si>
  <si>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</si>
  <si>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</si>
  <si>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</si>
  <si>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</si>
  <si>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</si>
  <si>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</si>
  <si>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</si>
  <si>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</si>
  <si>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</si>
  <si>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</si>
  <si>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</si>
  <si>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</si>
  <si>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</si>
  <si>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</si>
  <si>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</si>
  <si>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</si>
  <si>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</si>
  <si>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</si>
  <si>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</si>
  <si>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</si>
  <si>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</si>
  <si>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</si>
  <si>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</si>
  <si>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</si>
  <si>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</si>
  <si>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</si>
  <si>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</si>
  <si>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</si>
  <si>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</si>
  <si>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</si>
  <si>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</si>
  <si>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</si>
  <si>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</si>
  <si>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</si>
  <si>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</si>
  <si>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</si>
  <si>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</si>
  <si>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</si>
  <si>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</si>
  <si>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</si>
  <si>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</si>
  <si>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</si>
  <si>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</si>
  <si>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</si>
  <si>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</si>
  <si>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</si>
  <si>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</si>
  <si>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</si>
  <si>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</si>
  <si>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</si>
  <si>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</si>
  <si>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</si>
  <si>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</si>
  <si>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</si>
  <si>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</si>
  <si>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</si>
  <si>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</si>
  <si>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</si>
  <si>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</si>
  <si>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</si>
  <si>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</si>
  <si>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</si>
  <si>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</si>
  <si>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</si>
  <si>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</si>
  <si>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</si>
  <si>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</si>
  <si>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</si>
  <si>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</si>
  <si>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</si>
  <si>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</si>
  <si>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</si>
  <si>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</si>
  <si>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</si>
  <si>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</si>
  <si>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</si>
  <si>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</si>
  <si>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</si>
  <si>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</si>
  <si>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</si>
  <si>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</si>
  <si>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</si>
  <si>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</si>
  <si>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</si>
  <si>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</si>
  <si>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</si>
  <si>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</si>
  <si>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</si>
  <si>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</si>
  <si>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</si>
  <si>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</si>
  <si>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</si>
  <si>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</si>
  <si>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</si>
  <si>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</si>
  <si>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</si>
  <si>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</si>
  <si>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</si>
  <si>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</si>
  <si>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</si>
  <si>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</si>
  <si>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</si>
  <si>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</si>
  <si>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</si>
  <si>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</si>
  <si>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</si>
  <si>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</si>
  <si>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</si>
  <si>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</si>
  <si>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</si>
  <si>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</si>
  <si>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</si>
  <si>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</si>
  <si>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</si>
  <si>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</si>
  <si>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</si>
  <si>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</si>
  <si>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</si>
  <si>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</si>
  <si>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</si>
  <si>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</si>
  <si>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</si>
  <si>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</si>
  <si>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</si>
  <si>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</si>
  <si>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</si>
  <si>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</si>
  <si>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</si>
  <si>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</si>
  <si>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</si>
  <si>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</si>
  <si>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</si>
  <si>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</si>
  <si>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</si>
  <si>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</si>
  <si>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</si>
  <si>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</si>
  <si>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</si>
  <si>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</si>
  <si>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</si>
  <si>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</si>
  <si>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</si>
  <si>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</si>
  <si>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</si>
  <si>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</si>
  <si>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</si>
  <si>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</si>
  <si>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</si>
  <si>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</si>
  <si>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</si>
  <si>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</si>
  <si>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</si>
  <si>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</si>
  <si>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</si>
  <si>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</si>
  <si>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</si>
  <si>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</si>
  <si>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</si>
  <si>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</si>
  <si>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</si>
  <si>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</si>
  <si>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</si>
  <si>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</si>
  <si>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</si>
  <si>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</si>
  <si>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</si>
  <si>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</si>
  <si>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</si>
  <si>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</si>
  <si>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</si>
  <si>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</si>
  <si>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</si>
  <si>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</si>
  <si>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</si>
  <si>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</si>
  <si>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</si>
  <si>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</si>
  <si>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</si>
  <si>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</si>
  <si>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</si>
  <si>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</si>
  <si>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</si>
  <si>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</si>
  <si>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</si>
  <si>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</si>
  <si>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</si>
  <si>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</si>
  <si>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</si>
  <si>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</si>
  <si>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</si>
  <si>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</si>
  <si>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</si>
  <si>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</si>
  <si>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</si>
  <si>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</si>
  <si>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</si>
  <si>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</si>
  <si>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</si>
  <si>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</si>
  <si>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</si>
  <si>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</si>
  <si>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</si>
  <si>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</si>
  <si>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</si>
  <si>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</si>
  <si>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</si>
  <si>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</si>
  <si>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</si>
  <si>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</si>
  <si>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</si>
  <si>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</si>
  <si>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</si>
  <si>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</si>
  <si>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</si>
  <si>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</si>
  <si>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</si>
  <si>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</si>
  <si>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</si>
  <si>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</si>
  <si>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</si>
  <si>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</si>
  <si>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</si>
  <si>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</si>
  <si>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</si>
  <si>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</si>
  <si>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</si>
  <si>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</si>
  <si>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</si>
  <si>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</si>
  <si>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</si>
  <si>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</si>
  <si>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</si>
  <si>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</si>
  <si>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</si>
  <si>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</si>
  <si>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</si>
  <si>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</si>
  <si>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</si>
  <si>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</si>
  <si>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</si>
  <si>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</si>
  <si>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</si>
  <si>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</si>
  <si>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</si>
  <si>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</si>
  <si>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</si>
  <si>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</si>
  <si>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</si>
  <si>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</si>
  <si>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</si>
  <si>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</si>
  <si>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</si>
  <si>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</si>
  <si>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</si>
  <si>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</si>
  <si>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</si>
  <si>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</si>
  <si>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</si>
  <si>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</si>
  <si>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</si>
  <si>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</si>
  <si>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</si>
  <si>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</si>
  <si>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</si>
  <si>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</si>
  <si>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</si>
  <si>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</si>
  <si>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</si>
  <si>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</si>
  <si>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</si>
  <si>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</si>
  <si>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</si>
  <si>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</si>
  <si>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</si>
  <si>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</si>
  <si>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</si>
  <si>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</si>
  <si>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</si>
  <si>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</si>
  <si>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</si>
  <si>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</si>
  <si>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</si>
  <si>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</si>
  <si>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</si>
  <si>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</si>
  <si>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</si>
  <si>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</si>
  <si>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</si>
  <si>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</si>
  <si>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</si>
  <si>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</si>
  <si>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</si>
  <si>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</si>
  <si>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</si>
  <si>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</si>
  <si>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</si>
  <si>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</si>
  <si>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</si>
  <si>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</si>
  <si>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</si>
  <si>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</si>
  <si>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</si>
  <si>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</si>
  <si>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</si>
  <si>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</si>
  <si>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</si>
  <si>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</si>
  <si>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</si>
  <si>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</si>
  <si>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</si>
  <si>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</si>
  <si>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</si>
  <si>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</si>
  <si>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</si>
  <si>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</si>
  <si>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</si>
  <si>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</si>
  <si>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</si>
  <si>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</si>
  <si>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</si>
  <si>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</si>
  <si>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</si>
  <si>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</si>
  <si>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</si>
  <si>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</si>
  <si>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</si>
  <si>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</si>
  <si>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</si>
  <si>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</si>
  <si>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</si>
  <si>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</si>
  <si>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</si>
  <si>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</si>
  <si>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</si>
  <si>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</si>
  <si>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</si>
  <si>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</si>
  <si>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</si>
  <si>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</si>
  <si>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</si>
  <si>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</si>
  <si>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</si>
  <si>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</si>
  <si>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</si>
  <si>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</si>
  <si>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</si>
  <si>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</si>
  <si>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</si>
  <si>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</si>
  <si>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</si>
  <si>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</si>
  <si>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</si>
  <si>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</si>
  <si>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</si>
  <si>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</si>
  <si>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</si>
  <si>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</si>
  <si>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</si>
  <si>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</si>
  <si>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</si>
  <si>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</si>
  <si>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</si>
  <si>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</si>
  <si>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</si>
  <si>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</si>
  <si>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</si>
  <si>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</si>
  <si>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</si>
  <si>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</si>
  <si>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</si>
  <si>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</si>
  <si>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</si>
  <si>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</si>
  <si>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</si>
  <si>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</si>
  <si>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</si>
  <si>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</si>
  <si>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</si>
  <si>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</si>
  <si>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</si>
  <si>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</si>
  <si>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</si>
  <si>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</si>
  <si>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</si>
  <si>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</si>
  <si>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</si>
  <si>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</si>
  <si>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</si>
  <si>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</si>
  <si>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</si>
  <si>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</si>
  <si>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</si>
  <si>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</si>
  <si>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</si>
  <si>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</si>
  <si>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</si>
  <si>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</si>
  <si>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</si>
  <si>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</si>
  <si>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</si>
  <si>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</si>
  <si>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</si>
  <si>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</si>
  <si>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</si>
  <si>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</si>
  <si>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</si>
  <si>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</si>
  <si>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</si>
  <si>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</si>
  <si>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</si>
  <si>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</si>
  <si>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</si>
  <si>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</si>
  <si>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</si>
  <si>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</si>
  <si>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</si>
  <si>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</si>
  <si>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</si>
  <si>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</si>
  <si>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</si>
  <si>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</si>
  <si>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</si>
  <si>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</si>
  <si>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</si>
  <si>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</si>
  <si>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</si>
  <si>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</si>
  <si>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</si>
  <si>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</si>
  <si>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</si>
  <si>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</si>
  <si>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</si>
  <si>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</si>
  <si>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</si>
  <si>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</si>
  <si>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</si>
  <si>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</si>
  <si>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</si>
  <si>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</si>
  <si>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</si>
  <si>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</si>
  <si>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</si>
  <si>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</si>
  <si>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</si>
  <si>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</si>
  <si>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</si>
  <si>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</si>
  <si>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</si>
  <si>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</si>
  <si>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</si>
  <si>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</si>
  <si>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</si>
  <si>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</si>
  <si>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</si>
  <si>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</si>
  <si>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</si>
  <si>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</si>
  <si>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</si>
  <si>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</si>
  <si>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</si>
  <si>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</si>
  <si>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</si>
  <si>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</si>
  <si>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</si>
  <si>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</si>
  <si>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</si>
  <si>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</si>
  <si>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</si>
  <si>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</si>
  <si>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</si>
  <si>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</si>
  <si>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</si>
  <si>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</si>
  <si>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</si>
  <si>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</si>
  <si>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</si>
  <si>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</si>
  <si>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</si>
  <si>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</si>
  <si>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</si>
  <si>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</si>
  <si>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</si>
  <si>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</si>
  <si>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</si>
  <si>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</si>
  <si>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</si>
  <si>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</si>
  <si>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</si>
  <si>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</si>
  <si>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</si>
  <si>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</si>
  <si>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</si>
  <si>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</si>
  <si>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</si>
  <si>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</si>
  <si>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</si>
  <si>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</si>
  <si>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</si>
  <si>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</si>
  <si>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</si>
  <si>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</si>
  <si>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</si>
  <si>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</si>
  <si>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</si>
  <si>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</si>
  <si>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</si>
  <si>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</si>
  <si>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</si>
  <si>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</si>
  <si>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</si>
  <si>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</si>
  <si>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</si>
  <si>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</si>
  <si>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</si>
  <si>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</si>
  <si>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</si>
  <si>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</si>
  <si>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</si>
  <si>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</si>
  <si>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</si>
  <si>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</si>
  <si>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</si>
  <si>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</si>
  <si>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</si>
  <si>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</si>
  <si>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</si>
  <si>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</si>
  <si>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</si>
  <si>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</si>
  <si>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</si>
  <si>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</si>
  <si>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</si>
  <si>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</si>
  <si>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</si>
  <si>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</si>
  <si>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</si>
  <si>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</si>
  <si>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</si>
  <si>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</si>
  <si>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</si>
  <si>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</si>
  <si>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</si>
  <si>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</si>
  <si>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</si>
  <si>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</si>
  <si>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</si>
  <si>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</si>
  <si>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</si>
  <si>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</si>
  <si>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</si>
  <si>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</si>
  <si>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</si>
  <si>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</si>
  <si>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</si>
  <si>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</si>
  <si>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</si>
  <si>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</si>
  <si>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</si>
  <si>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</si>
  <si>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</si>
  <si>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</si>
  <si>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</si>
  <si>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</si>
  <si>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</si>
  <si>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</si>
  <si>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</si>
  <si>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</si>
  <si>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</si>
  <si>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</si>
  <si>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</si>
  <si>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</si>
  <si>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</si>
  <si>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</si>
  <si>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</si>
  <si>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</si>
  <si>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</si>
  <si>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</si>
  <si>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</si>
  <si>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</si>
  <si>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</si>
  <si>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</si>
  <si>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</si>
  <si>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</si>
  <si>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</si>
  <si>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</si>
  <si>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</si>
  <si>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</si>
  <si>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</si>
  <si>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</si>
  <si>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</si>
  <si>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</si>
  <si>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</si>
  <si>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</si>
  <si>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</si>
  <si>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</si>
  <si>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</si>
  <si>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</si>
  <si>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</si>
  <si>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</si>
  <si>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</si>
  <si>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</si>
  <si>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</si>
  <si>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</si>
  <si>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</si>
  <si>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</si>
  <si>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</si>
  <si>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</si>
  <si>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</si>
  <si>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</si>
  <si>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</si>
  <si>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</si>
  <si>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</si>
  <si>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</si>
  <si>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</si>
  <si>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</si>
  <si>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</si>
  <si>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</si>
  <si>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</si>
  <si>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</si>
  <si>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</si>
  <si>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</si>
  <si>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</si>
  <si>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</si>
  <si>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</si>
  <si>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</si>
  <si>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</si>
  <si>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</si>
  <si>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</si>
  <si>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</si>
  <si>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</si>
  <si>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</si>
  <si>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</si>
  <si>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</si>
  <si>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</si>
  <si>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</si>
  <si>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</si>
  <si>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</si>
  <si>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</si>
  <si>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</si>
  <si>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</si>
  <si>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</si>
  <si>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</si>
  <si>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</si>
  <si>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</si>
  <si>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</si>
  <si>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</si>
  <si>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</si>
  <si>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</si>
  <si>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</si>
  <si>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</si>
  <si>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</si>
  <si>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</si>
  <si>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</si>
  <si>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</si>
  <si>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</si>
  <si>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</si>
  <si>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</si>
  <si>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</si>
  <si>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</si>
  <si>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</si>
  <si>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</si>
  <si>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</si>
  <si>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</si>
  <si>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</si>
  <si>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</si>
  <si>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</si>
  <si>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</si>
  <si>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</si>
  <si>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</si>
  <si>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</si>
  <si>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</si>
  <si>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</si>
  <si>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</si>
  <si>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</si>
  <si>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</si>
  <si>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</si>
  <si>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</si>
  <si>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</si>
  <si>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</si>
  <si>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</si>
  <si>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</si>
  <si>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</si>
  <si>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</si>
  <si>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</si>
  <si>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</si>
  <si>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</si>
  <si>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</si>
  <si>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</si>
  <si>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</si>
  <si>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</si>
  <si>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</si>
  <si>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</si>
  <si>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</si>
  <si>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</si>
  <si>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</si>
  <si>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</si>
  <si>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</si>
  <si>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</si>
  <si>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</si>
  <si>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</si>
  <si>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</si>
  <si>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</si>
  <si>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</si>
  <si>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</si>
  <si>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</si>
  <si>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</si>
  <si>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</si>
  <si>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</si>
  <si>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</si>
  <si>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</si>
  <si>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</si>
  <si>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</si>
  <si>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</si>
  <si>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</si>
  <si>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</si>
  <si>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</si>
  <si>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</si>
  <si>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</si>
  <si>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</si>
  <si>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</si>
  <si>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</si>
  <si>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</si>
  <si>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</si>
  <si>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</si>
  <si>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</si>
  <si>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</si>
  <si>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</si>
  <si>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</si>
  <si>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</si>
  <si>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</si>
  <si>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</si>
  <si>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</si>
  <si>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</si>
  <si>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</si>
  <si>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</si>
  <si>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</si>
  <si>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</si>
  <si>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</si>
  <si>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</si>
  <si>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</si>
  <si>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</si>
  <si>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</si>
  <si>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</si>
  <si>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</si>
  <si>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</si>
  <si>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</si>
  <si>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</si>
  <si>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</si>
  <si>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</si>
  <si>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</si>
  <si>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</si>
  <si>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</si>
  <si>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</si>
  <si>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</si>
  <si>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</si>
  <si>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</si>
  <si>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</si>
  <si>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</si>
  <si>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</si>
  <si>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</si>
  <si>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</si>
  <si>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</si>
  <si>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</si>
  <si>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</si>
  <si>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</si>
  <si>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</si>
  <si>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</si>
  <si>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</si>
  <si>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</si>
  <si>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</si>
  <si>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</si>
  <si>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</si>
  <si>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</si>
  <si>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</si>
  <si>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</si>
  <si>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</si>
  <si>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</si>
  <si>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</si>
  <si>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</si>
  <si>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</si>
  <si>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</si>
  <si>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</si>
  <si>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</si>
  <si>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</si>
  <si>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</si>
  <si>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</si>
  <si>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</si>
  <si>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</si>
  <si>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</si>
  <si>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</si>
  <si>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</si>
  <si>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</si>
  <si>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</si>
  <si>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</si>
  <si>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</si>
  <si>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</si>
  <si>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</si>
  <si>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</si>
  <si>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</si>
  <si>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</si>
  <si>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</si>
  <si>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</si>
  <si>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</si>
  <si>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</si>
  <si>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</si>
  <si>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</si>
  <si>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</si>
  <si>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</si>
  <si>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</si>
  <si>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</si>
  <si>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</si>
  <si>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</si>
  <si>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</si>
  <si>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</si>
  <si>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</si>
  <si>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</si>
  <si>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</si>
  <si>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</si>
  <si>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</si>
  <si>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</si>
  <si>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</si>
  <si>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</si>
  <si>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</si>
  <si>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</si>
  <si>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</si>
  <si>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</si>
  <si>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</si>
  <si>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</si>
  <si>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</si>
  <si>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</si>
  <si>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</si>
  <si>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</si>
  <si>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</si>
  <si>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</si>
  <si>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</si>
  <si>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</si>
  <si>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</si>
  <si>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</si>
  <si>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</si>
  <si>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</si>
  <si>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</si>
  <si>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</si>
  <si>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</si>
  <si>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</si>
  <si>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</si>
  <si>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</si>
  <si>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</si>
  <si>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</si>
  <si>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</si>
  <si>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</si>
  <si>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</si>
  <si>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</si>
  <si>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</si>
  <si>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</si>
  <si>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</si>
  <si>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</si>
  <si>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</si>
  <si>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</si>
  <si>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</si>
  <si>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</si>
  <si>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</si>
  <si>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</si>
  <si>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</si>
  <si>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</si>
  <si>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</si>
  <si>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</si>
  <si>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</si>
  <si>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</si>
  <si>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</si>
  <si>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</si>
  <si>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</si>
  <si>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</si>
  <si>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</si>
  <si>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</si>
  <si>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</si>
  <si>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</si>
  <si>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</si>
  <si>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</si>
  <si>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</si>
  <si>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</si>
  <si>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</si>
  <si>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</si>
  <si>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</si>
  <si>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</si>
  <si>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</si>
  <si>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</si>
  <si>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</si>
  <si>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</si>
  <si>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</si>
  <si>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</si>
  <si>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</si>
  <si>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</si>
  <si>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</si>
  <si>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</si>
  <si>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</si>
  <si>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</si>
  <si>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</si>
  <si>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</si>
  <si>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</si>
  <si>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</si>
  <si>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</si>
  <si>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</si>
  <si>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</si>
  <si>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</si>
  <si>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</si>
  <si>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</si>
  <si>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</si>
  <si>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</si>
  <si>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</si>
  <si>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</si>
  <si>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</si>
  <si>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</si>
  <si>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</si>
  <si>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</si>
  <si>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</si>
  <si>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</si>
  <si>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</si>
  <si>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</si>
  <si>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</si>
  <si>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</si>
  <si>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</si>
  <si>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</si>
  <si>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</si>
  <si>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</si>
  <si>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</si>
  <si>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</si>
  <si>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</si>
  <si>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</si>
  <si>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</si>
  <si>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</si>
  <si>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</si>
  <si>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</si>
  <si>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</si>
  <si>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</si>
  <si>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</si>
  <si>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</si>
  <si>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</si>
  <si>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</si>
  <si>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</si>
  <si>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</si>
  <si>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</si>
  <si>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</si>
  <si>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</si>
  <si>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</si>
  <si>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</si>
  <si>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</si>
  <si>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</si>
  <si>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</si>
  <si>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</si>
  <si>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</si>
  <si>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</si>
  <si>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</si>
  <si>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</si>
  <si>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</si>
  <si>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</si>
  <si>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</si>
  <si>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</si>
  <si>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</si>
  <si>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</si>
  <si>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</si>
  <si>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</si>
  <si>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</si>
  <si>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</si>
  <si>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</si>
  <si>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</si>
  <si>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</si>
  <si>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</si>
  <si>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</si>
  <si>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</si>
  <si>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</si>
  <si>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</si>
  <si>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</si>
  <si>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</si>
  <si>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</si>
  <si>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</si>
  <si>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</si>
  <si>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</si>
  <si>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</si>
  <si>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</si>
  <si>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</si>
  <si>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</si>
  <si>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</si>
  <si>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</si>
  <si>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</si>
  <si>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</si>
  <si>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</si>
  <si>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</si>
  <si>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</si>
  <si>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</si>
  <si>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</si>
  <si>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</si>
  <si>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</si>
  <si>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</si>
  <si>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</si>
  <si>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</si>
  <si>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</si>
  <si>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</si>
  <si>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</si>
  <si>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</si>
  <si>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</si>
  <si>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</si>
  <si>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</si>
  <si>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</si>
  <si>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</si>
  <si>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</si>
  <si>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</si>
  <si>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</si>
  <si>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</si>
  <si>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</si>
  <si>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</si>
  <si>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</si>
  <si>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</si>
  <si>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</si>
  <si>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</si>
  <si>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</si>
  <si>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</si>
  <si>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</si>
  <si>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</si>
  <si>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</si>
  <si>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</si>
  <si>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</si>
  <si>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</si>
  <si>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</si>
  <si>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</si>
  <si>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</si>
  <si>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</si>
  <si>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</si>
  <si>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</si>
  <si>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</si>
  <si>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</si>
  <si>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</si>
  <si>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</si>
  <si>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</si>
  <si>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</si>
  <si>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</si>
  <si>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</si>
  <si>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</si>
  <si>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</si>
  <si>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</si>
  <si>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</si>
  <si>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</si>
  <si>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</si>
  <si>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</si>
  <si>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</si>
  <si>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</si>
  <si>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</si>
  <si>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</si>
  <si>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</si>
  <si>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</si>
  <si>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</si>
  <si>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</si>
  <si>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</si>
  <si>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</si>
  <si>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</si>
  <si>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</si>
  <si>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</si>
  <si>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</si>
  <si>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</si>
  <si>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</si>
  <si>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</si>
  <si>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</si>
  <si>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</si>
  <si>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</si>
  <si>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</si>
  <si>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</si>
  <si>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</si>
  <si>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</si>
  <si>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</si>
  <si>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</si>
  <si>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</si>
  <si>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</si>
  <si>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</si>
  <si>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</si>
  <si>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</si>
  <si>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</si>
  <si>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</si>
  <si>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</si>
  <si>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</si>
  <si>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</si>
  <si>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</si>
  <si>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</si>
  <si>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</si>
  <si>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</si>
  <si>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</si>
  <si>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</si>
  <si>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</si>
  <si>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</si>
  <si>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</si>
  <si>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</si>
  <si>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</si>
  <si>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</si>
  <si>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</si>
  <si>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</si>
  <si>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</si>
  <si>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</si>
  <si>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</si>
  <si>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</si>
  <si>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</si>
  <si>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</si>
  <si>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</si>
  <si>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</si>
  <si>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</si>
  <si>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</si>
  <si>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</si>
  <si>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</si>
  <si>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</si>
  <si>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</si>
  <si>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</si>
  <si>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</si>
  <si>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</si>
  <si>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</si>
  <si>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</si>
  <si>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</si>
  <si>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</si>
  <si>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</si>
  <si>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</si>
  <si>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</si>
  <si>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</si>
  <si>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</si>
  <si>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</si>
  <si>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</si>
  <si>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</si>
  <si>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</si>
  <si>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</si>
  <si>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</si>
  <si>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</si>
  <si>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</si>
  <si>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</si>
  <si>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</si>
  <si>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</si>
  <si>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</si>
  <si>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</si>
  <si>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</si>
  <si>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</si>
  <si>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</si>
  <si>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</si>
  <si>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</si>
  <si>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</si>
  <si>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</si>
  <si>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</si>
  <si>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</si>
  <si>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</si>
  <si>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</si>
  <si>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</si>
  <si>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</si>
  <si>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</si>
  <si>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</si>
  <si>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</si>
  <si>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</si>
  <si>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</si>
  <si>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</si>
  <si>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</si>
  <si>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</si>
  <si>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</si>
  <si>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</si>
  <si>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</si>
  <si>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</si>
  <si>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</si>
  <si>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</si>
  <si>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</si>
  <si>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</si>
  <si>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</si>
  <si>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</si>
  <si>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</si>
  <si>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</si>
  <si>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</si>
  <si>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</si>
  <si>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</si>
  <si>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</si>
  <si>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</si>
  <si>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</si>
  <si>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</si>
  <si>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</si>
  <si>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</si>
  <si>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</si>
  <si>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</si>
  <si>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</si>
  <si>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</si>
  <si>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</si>
  <si>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</si>
  <si>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</si>
  <si>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</si>
  <si>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</si>
  <si>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</si>
  <si>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</si>
  <si>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</si>
  <si>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</si>
  <si>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</si>
  <si>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</si>
  <si>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</si>
  <si>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</si>
  <si>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</si>
  <si>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</si>
  <si>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</si>
  <si>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</si>
  <si>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</si>
  <si>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</si>
  <si>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</si>
  <si>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</si>
  <si>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</si>
  <si>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</si>
  <si>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</si>
  <si>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</si>
  <si>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</si>
  <si>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</si>
  <si>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</si>
  <si>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</si>
  <si>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</si>
  <si>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</si>
  <si>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</si>
  <si>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</si>
  <si>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</si>
  <si>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</si>
  <si>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</si>
  <si>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</si>
  <si>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</si>
  <si>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</si>
  <si>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</si>
  <si>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</si>
  <si>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</si>
  <si>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</si>
  <si>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</si>
  <si>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</si>
  <si>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</si>
  <si>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</si>
  <si>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</si>
  <si>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</si>
  <si>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</si>
  <si>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</si>
  <si>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</si>
  <si>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</si>
  <si>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</si>
  <si>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</si>
  <si>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</si>
  <si>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</si>
  <si>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</si>
  <si>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</si>
  <si>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</si>
  <si>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</si>
  <si>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</si>
  <si>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</si>
  <si>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</si>
  <si>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</si>
  <si>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</si>
  <si>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</si>
  <si>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</si>
  <si>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</si>
  <si>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</si>
  <si>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</si>
  <si>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</si>
  <si>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</si>
  <si>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</si>
  <si>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</si>
  <si>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</si>
  <si>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</si>
  <si>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</si>
  <si>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</si>
  <si>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</si>
  <si>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</si>
  <si>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</si>
  <si>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</si>
  <si>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</si>
  <si>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</si>
  <si>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</si>
  <si>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</si>
  <si>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</si>
  <si>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</si>
  <si>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</si>
  <si>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</si>
  <si>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</si>
  <si>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</si>
  <si>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</si>
  <si>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</si>
  <si>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</si>
  <si>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</si>
  <si>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</si>
  <si>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</si>
  <si>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</si>
  <si>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</si>
  <si>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</si>
  <si>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</si>
  <si>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</si>
  <si>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</si>
  <si>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</si>
  <si>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</si>
  <si>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</si>
  <si>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</si>
  <si>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</si>
  <si>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</si>
  <si>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</si>
  <si>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</si>
  <si>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</si>
  <si>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</si>
  <si>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</si>
  <si>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</si>
  <si>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</si>
  <si>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</si>
  <si>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</si>
  <si>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</si>
  <si>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</si>
  <si>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</si>
  <si>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</si>
  <si>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</si>
  <si>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</si>
  <si>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</si>
  <si>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</si>
  <si>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</si>
  <si>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</si>
  <si>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</si>
  <si>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</si>
  <si>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</si>
  <si>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</si>
  <si>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</si>
  <si>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</si>
  <si>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</si>
  <si>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</si>
  <si>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</si>
  <si>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</si>
  <si>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</si>
  <si>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</si>
  <si>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</si>
  <si>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</si>
  <si>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</si>
  <si>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</si>
  <si>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</si>
  <si>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</si>
  <si>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</si>
  <si>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</si>
  <si>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</si>
  <si>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</si>
  <si>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</si>
  <si>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</si>
  <si>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</si>
  <si>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</si>
  <si>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</si>
  <si>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</si>
  <si>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</si>
  <si>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</si>
  <si>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</si>
  <si>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</si>
  <si>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</si>
  <si>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</si>
  <si>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</si>
  <si>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</si>
  <si>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</si>
  <si>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</si>
  <si>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</si>
  <si>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</si>
  <si>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</si>
  <si>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</si>
  <si>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</si>
  <si>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</si>
  <si>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</si>
  <si>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</si>
  <si>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</si>
  <si>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</si>
  <si>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</si>
  <si>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</si>
  <si>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</si>
  <si>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</si>
  <si>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</si>
  <si>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</si>
  <si>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</si>
  <si>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</si>
  <si>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</si>
  <si>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</si>
  <si>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</si>
  <si>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</si>
  <si>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</si>
  <si>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</si>
  <si>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</si>
  <si>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</si>
  <si>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</si>
  <si>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</si>
  <si>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</si>
  <si>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</si>
  <si>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</si>
  <si>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</si>
  <si>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</si>
  <si>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</si>
  <si>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</si>
  <si>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</si>
  <si>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</si>
  <si>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</si>
  <si>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</si>
  <si>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</si>
  <si>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</si>
  <si>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</si>
  <si>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</si>
  <si>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</si>
  <si>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</si>
  <si>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</si>
  <si>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</si>
  <si>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</si>
  <si>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</si>
  <si>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</si>
  <si>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</si>
  <si>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</si>
  <si>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</si>
  <si>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</si>
  <si>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</si>
  <si>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</si>
  <si>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</si>
  <si>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</si>
  <si>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</si>
  <si>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</si>
  <si>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</si>
  <si>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</si>
  <si>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</si>
  <si>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</si>
  <si>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</si>
  <si>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</si>
  <si>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</si>
  <si>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</si>
  <si>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</si>
  <si>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</si>
  <si>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</si>
  <si>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</si>
  <si>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</si>
  <si>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</si>
  <si>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</si>
  <si>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</si>
  <si>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</si>
  <si>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</si>
  <si>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</si>
  <si>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</si>
  <si>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</si>
  <si>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</si>
  <si>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</si>
  <si>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</si>
  <si>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</si>
  <si>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</si>
  <si>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</si>
  <si>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</si>
  <si>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</si>
  <si>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</si>
  <si>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</si>
  <si>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</si>
  <si>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</si>
  <si>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</si>
  <si>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</si>
  <si>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</si>
  <si>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</si>
  <si>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</si>
  <si>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</si>
  <si>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</si>
  <si>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</si>
  <si>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</si>
  <si>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</si>
  <si>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</si>
  <si>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</si>
  <si>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</si>
  <si>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</si>
  <si>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</si>
  <si>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</si>
  <si>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</si>
  <si>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</si>
  <si>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</si>
  <si>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</si>
  <si>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</si>
  <si>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</si>
  <si>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</si>
  <si>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</si>
  <si>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</si>
  <si>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</si>
  <si>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</si>
  <si>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</si>
  <si>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</si>
  <si>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</si>
  <si>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</si>
  <si>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</si>
  <si>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</si>
  <si>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</si>
  <si>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</si>
  <si>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</si>
  <si>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</si>
  <si>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</si>
  <si>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</si>
  <si>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</si>
  <si>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</si>
  <si>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</si>
  <si>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</si>
  <si>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</si>
  <si>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</si>
  <si>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</si>
  <si>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</si>
  <si>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</si>
  <si>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</si>
  <si>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</si>
  <si>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</si>
  <si>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</si>
  <si>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</si>
  <si>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</si>
  <si>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</si>
  <si>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</si>
  <si>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</si>
  <si>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</si>
  <si>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</si>
  <si>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</si>
  <si>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</si>
  <si>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</si>
  <si>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</si>
  <si>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</si>
  <si>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</si>
  <si>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</si>
  <si>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</si>
  <si>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</si>
  <si>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</si>
  <si>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</si>
  <si>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</si>
  <si>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</si>
  <si>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</si>
  <si>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</si>
  <si>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</si>
  <si>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</si>
  <si>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</si>
  <si>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</si>
  <si>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</si>
  <si>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</si>
  <si>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</si>
  <si>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</si>
  <si>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</si>
  <si>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</si>
  <si>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</si>
  <si>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</si>
  <si>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</si>
  <si>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</si>
  <si>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</si>
  <si>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</si>
  <si>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</si>
  <si>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</si>
  <si>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</si>
  <si>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</si>
  <si>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</si>
  <si>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</si>
  <si>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</si>
  <si>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</si>
  <si>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</si>
  <si>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</si>
  <si>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</si>
  <si>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</si>
  <si>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</si>
  <si>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</si>
  <si>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</si>
  <si>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</si>
  <si>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</si>
  <si>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</si>
  <si>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</si>
  <si>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</si>
  <si>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</si>
  <si>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</si>
  <si>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</si>
  <si>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</si>
  <si>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</si>
  <si>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</si>
  <si>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</si>
  <si>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</si>
  <si>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</si>
  <si>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</si>
  <si>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</si>
  <si>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</si>
  <si>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</si>
  <si>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</si>
  <si>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</si>
  <si>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</si>
  <si>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</si>
  <si>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</si>
  <si>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</si>
  <si>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</si>
  <si>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</si>
  <si>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</si>
  <si>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</si>
  <si>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</si>
  <si>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</si>
  <si>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</si>
  <si>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</si>
  <si>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</si>
  <si>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</si>
  <si>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</si>
  <si>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</si>
  <si>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</si>
  <si>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</si>
  <si>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</si>
  <si>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</si>
  <si>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</si>
  <si>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</si>
  <si>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</si>
  <si>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</si>
  <si>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</si>
  <si>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</si>
  <si>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</si>
  <si>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</si>
  <si>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</si>
  <si>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</si>
  <si>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</si>
  <si>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</si>
  <si>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</si>
  <si>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</si>
  <si>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</si>
  <si>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</si>
  <si>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</si>
  <si>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</si>
  <si>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</si>
  <si>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</si>
  <si>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</si>
  <si>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</si>
  <si>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</si>
  <si>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</si>
  <si>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</si>
  <si>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</si>
  <si>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</si>
  <si>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</si>
  <si>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</si>
  <si>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</si>
  <si>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</si>
  <si>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</si>
  <si>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</si>
  <si>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</si>
  <si>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</si>
  <si>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</si>
  <si>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</si>
  <si>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</si>
  <si>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</si>
  <si>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</si>
  <si>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</si>
  <si>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</si>
  <si>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</si>
  <si>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</si>
  <si>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</si>
  <si>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</si>
  <si>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</si>
  <si>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</si>
  <si>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</si>
  <si>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</si>
  <si>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</si>
  <si>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</si>
  <si>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</si>
  <si>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</si>
  <si>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</si>
  <si>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</si>
  <si>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</si>
  <si>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</si>
  <si>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</si>
  <si>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</si>
  <si>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</si>
  <si>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</si>
  <si>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</si>
  <si>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</si>
  <si>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</si>
  <si>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</si>
  <si>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</si>
  <si>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</si>
  <si>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</si>
  <si>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</si>
  <si>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</si>
  <si>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</si>
  <si>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</si>
  <si>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</si>
  <si>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</si>
  <si>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</si>
  <si>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</si>
  <si>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</si>
  <si>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</si>
  <si>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</si>
  <si>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</si>
  <si>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</si>
  <si>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</si>
  <si>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</si>
  <si>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</si>
  <si>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</si>
  <si>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</si>
  <si>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</si>
  <si>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</si>
  <si>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</si>
  <si>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</si>
  <si>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</si>
  <si>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</si>
  <si>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</si>
  <si>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</si>
  <si>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</si>
  <si>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</si>
  <si>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</si>
  <si>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</si>
  <si>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</si>
  <si>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</si>
  <si>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</si>
  <si>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</si>
  <si>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</si>
  <si>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</si>
  <si>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</si>
  <si>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</si>
  <si>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</si>
  <si>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</si>
  <si>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</si>
  <si>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</si>
  <si>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</si>
  <si>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</si>
  <si>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</si>
  <si>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</si>
  <si>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</si>
  <si>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</si>
  <si>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</si>
  <si>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</si>
  <si>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</si>
  <si>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</si>
  <si>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</si>
  <si>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</si>
  <si>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</si>
  <si>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</si>
  <si>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</si>
  <si>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</si>
  <si>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</si>
  <si>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</si>
  <si>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</si>
  <si>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</si>
  <si>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</si>
  <si>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</si>
  <si>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</si>
  <si>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</si>
  <si>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</si>
  <si>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</si>
  <si>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</si>
  <si>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</si>
  <si>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</si>
  <si>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</si>
  <si>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</si>
  <si>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</si>
  <si>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</si>
  <si>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</si>
  <si>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</si>
  <si>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</si>
  <si>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</si>
  <si>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</si>
  <si>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</si>
  <si>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</si>
  <si>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</si>
  <si>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</si>
  <si>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</si>
  <si>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</si>
  <si>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</si>
  <si>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</si>
  <si>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</si>
  <si>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</si>
  <si>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</si>
  <si>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</si>
  <si>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</si>
  <si>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</si>
  <si>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</si>
  <si>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</si>
  <si>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</si>
  <si>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</si>
  <si>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</si>
  <si>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</si>
  <si>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</si>
  <si>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</si>
  <si>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</si>
  <si>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</si>
  <si>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</si>
  <si>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</si>
  <si>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</si>
  <si>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</si>
  <si>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</si>
  <si>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</si>
  <si>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</si>
  <si>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</si>
  <si>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</si>
  <si>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</si>
  <si>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</si>
  <si>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</si>
  <si>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</si>
  <si>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</si>
  <si>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</si>
  <si>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</si>
  <si>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</si>
  <si>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</si>
  <si>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</si>
  <si>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</si>
  <si>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</si>
  <si>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</si>
  <si>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</si>
  <si>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</si>
  <si>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</si>
  <si>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</si>
  <si>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</si>
  <si>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</si>
  <si>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</si>
  <si>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</si>
  <si>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</si>
  <si>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</si>
  <si>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</si>
  <si>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</si>
  <si>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</si>
  <si>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</si>
  <si>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</si>
  <si>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</si>
  <si>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</si>
  <si>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</si>
  <si>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</si>
  <si>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</si>
  <si>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</si>
  <si>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</si>
  <si>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</si>
  <si>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</si>
  <si>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</si>
  <si>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</si>
  <si>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</si>
  <si>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</si>
  <si>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</si>
  <si>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</si>
  <si>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</si>
  <si>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</si>
  <si>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</si>
  <si>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</si>
  <si>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</si>
  <si>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</si>
  <si>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</si>
  <si>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</si>
  <si>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</si>
  <si>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</si>
  <si>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</si>
  <si>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</si>
  <si>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</si>
  <si>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</si>
  <si>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</si>
  <si>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</si>
  <si>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</si>
  <si>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</si>
  <si>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</si>
  <si>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</si>
  <si>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</si>
  <si>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</si>
  <si>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</si>
  <si>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</si>
  <si>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</si>
  <si>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</si>
  <si>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</si>
  <si>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</si>
  <si>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</si>
  <si>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</si>
  <si>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</si>
  <si>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</si>
  <si>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</si>
  <si>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</si>
  <si>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</si>
  <si>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</si>
  <si>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</si>
  <si>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</si>
  <si>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</si>
  <si>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</si>
  <si>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</si>
  <si>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</si>
  <si>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</si>
  <si>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</si>
  <si>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</si>
  <si>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</si>
  <si>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</si>
  <si>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</si>
  <si>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</si>
  <si>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</si>
  <si>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</si>
  <si>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</si>
  <si>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</si>
  <si>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</si>
  <si>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</si>
  <si>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</si>
  <si>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</si>
  <si>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</si>
  <si>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</si>
  <si>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</si>
  <si>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</si>
  <si>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</si>
  <si>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</si>
  <si>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</si>
  <si>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</si>
  <si>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</si>
  <si>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</si>
  <si>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</si>
  <si>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</si>
  <si>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</si>
  <si>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</si>
  <si>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</si>
  <si>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</si>
  <si>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</si>
  <si>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</si>
  <si>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</si>
  <si>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</si>
  <si>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</si>
  <si>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</si>
  <si>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</si>
  <si>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</si>
  <si>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</si>
  <si>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</si>
  <si>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</si>
  <si>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</si>
  <si>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</si>
  <si>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</si>
  <si>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</si>
  <si>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</si>
  <si>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</si>
  <si>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</si>
  <si>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</si>
  <si>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</si>
  <si>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</si>
  <si>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</si>
  <si>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</si>
  <si>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</si>
  <si>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</si>
  <si>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</si>
  <si>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</si>
  <si>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</si>
  <si>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</si>
  <si>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</si>
  <si>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</si>
  <si>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</si>
  <si>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</si>
  <si>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</si>
  <si>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</si>
  <si>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</si>
  <si>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</si>
  <si>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</si>
  <si>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</si>
  <si>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</si>
  <si>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</si>
  <si>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</si>
  <si>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</si>
  <si>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</si>
  <si>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</si>
  <si>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</si>
  <si>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</si>
  <si>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</si>
  <si>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</si>
  <si>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</si>
  <si>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</si>
  <si>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</si>
  <si>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</si>
  <si>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</si>
  <si>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</si>
  <si>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</si>
  <si>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</si>
  <si>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</si>
  <si>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</si>
  <si>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</si>
  <si>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</si>
  <si>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</si>
  <si>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</si>
  <si>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</si>
  <si>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</si>
  <si>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</si>
  <si>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</si>
  <si>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</si>
  <si>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</si>
  <si>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</si>
  <si>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</si>
  <si>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</si>
  <si>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</si>
  <si>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</si>
  <si>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</si>
  <si>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</si>
  <si>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</si>
  <si>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</si>
  <si>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</si>
  <si>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</si>
  <si>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</si>
  <si>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</si>
  <si>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</si>
  <si>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</si>
  <si>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</si>
  <si>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</si>
  <si>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</si>
  <si>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</si>
  <si>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</si>
  <si>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</si>
  <si>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</si>
  <si>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</si>
  <si>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</si>
  <si>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</si>
  <si>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</si>
  <si>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</si>
  <si>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</si>
  <si>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</si>
  <si>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</si>
  <si>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</si>
  <si>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</si>
  <si>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</si>
  <si>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</si>
  <si>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</si>
  <si>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</si>
  <si>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</si>
  <si>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</si>
  <si>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</si>
  <si>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</si>
  <si>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</si>
  <si>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</si>
  <si>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</si>
  <si>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</si>
  <si>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</si>
  <si>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</si>
  <si>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</si>
  <si>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</si>
  <si>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</si>
  <si>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</si>
  <si>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</si>
  <si>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</si>
  <si>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</si>
  <si>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</si>
  <si>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</si>
  <si>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</si>
  <si>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</si>
  <si>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</si>
  <si>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</si>
  <si>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</si>
  <si>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</si>
  <si>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</si>
  <si>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</si>
  <si>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</si>
  <si>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</si>
  <si>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</si>
  <si>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</si>
  <si>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</si>
  <si>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</si>
  <si>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</si>
  <si>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</si>
  <si>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</si>
  <si>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</si>
  <si>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</si>
  <si>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</si>
  <si>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</si>
  <si>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</si>
  <si>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</si>
  <si>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</si>
  <si>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</si>
  <si>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</si>
  <si>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</si>
  <si>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</si>
  <si>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</si>
  <si>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</si>
  <si>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</si>
  <si>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</si>
  <si>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</si>
  <si>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</si>
  <si>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</si>
  <si>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</si>
  <si>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</si>
  <si>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</si>
  <si>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</si>
  <si>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</si>
  <si>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</si>
  <si>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</si>
  <si>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</si>
  <si>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</si>
  <si>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</si>
  <si>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</si>
  <si>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</si>
  <si>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</si>
  <si>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</si>
  <si>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</si>
  <si>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</si>
  <si>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</si>
  <si>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</si>
  <si>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</si>
  <si>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</si>
  <si>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</si>
  <si>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</si>
  <si>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</si>
  <si>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</si>
  <si>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</si>
  <si>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</si>
  <si>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</si>
  <si>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</si>
  <si>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</si>
  <si>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</si>
  <si>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</si>
  <si>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</si>
  <si>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</si>
  <si>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</si>
  <si>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</si>
  <si>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</si>
  <si>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</si>
  <si>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</si>
  <si>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</si>
  <si>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</si>
  <si>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</si>
  <si>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</si>
  <si>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</si>
  <si>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</si>
  <si>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</si>
  <si>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</si>
  <si>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</si>
  <si>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</si>
  <si>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</si>
  <si>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</si>
  <si>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</si>
  <si>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</si>
  <si>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</si>
  <si>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</si>
  <si>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</si>
  <si>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</si>
  <si>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</si>
  <si>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</si>
  <si>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</si>
  <si>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</si>
  <si>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</si>
  <si>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</si>
  <si>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</si>
  <si>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</si>
  <si>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</si>
  <si>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</si>
  <si>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</si>
  <si>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</si>
  <si>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</si>
  <si>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</si>
  <si>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</si>
  <si>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</si>
  <si>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</si>
  <si>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</si>
  <si>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</si>
  <si>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</si>
  <si>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</si>
  <si>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</si>
  <si>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</si>
  <si>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</si>
  <si>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</si>
  <si>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</si>
  <si>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</si>
  <si>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</si>
  <si>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</si>
  <si>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</si>
  <si>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</si>
  <si>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</si>
  <si>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</si>
  <si>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</si>
  <si>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</si>
  <si>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</si>
  <si>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</si>
  <si>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</si>
  <si>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</si>
  <si>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</si>
  <si>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</si>
  <si>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</si>
  <si>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</si>
  <si>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</si>
  <si>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</si>
  <si>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</si>
  <si>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</si>
  <si>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</si>
  <si>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</si>
  <si>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</si>
  <si>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</si>
  <si>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</si>
  <si>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</si>
  <si>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</si>
  <si>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</si>
  <si>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</si>
  <si>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</si>
  <si>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</si>
  <si>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</si>
  <si>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</si>
  <si>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</si>
  <si>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</si>
  <si>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</si>
  <si>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</si>
  <si>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</si>
  <si>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</si>
  <si>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</si>
  <si>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</si>
  <si>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</si>
  <si>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</si>
  <si>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</si>
  <si>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</si>
  <si>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</si>
  <si>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</si>
  <si>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</si>
  <si>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</si>
  <si>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</si>
  <si>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</si>
  <si>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</si>
  <si>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</si>
  <si>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</si>
  <si>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</si>
  <si>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</si>
  <si>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</si>
  <si>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</si>
  <si>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</si>
  <si>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</si>
  <si>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</si>
  <si>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</si>
  <si>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</si>
  <si>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</si>
  <si>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</si>
  <si>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</si>
  <si>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</si>
  <si>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</si>
  <si>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</si>
  <si>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</si>
  <si>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</si>
  <si>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</si>
  <si>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</si>
  <si>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</si>
  <si>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</si>
  <si>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</si>
  <si>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</si>
  <si>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</si>
  <si>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</si>
  <si>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</si>
  <si>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</si>
  <si>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</si>
  <si>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</si>
  <si>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</si>
  <si>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</si>
  <si>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</si>
  <si>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</si>
  <si>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</si>
  <si>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</si>
  <si>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</si>
  <si>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</si>
  <si>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</si>
  <si>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</si>
  <si>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</si>
  <si>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</si>
  <si>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</si>
  <si>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</si>
  <si>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</si>
  <si>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</si>
  <si>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</si>
  <si>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</si>
  <si>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</si>
  <si>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</si>
  <si>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</si>
  <si>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</si>
  <si>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</si>
  <si>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</si>
  <si>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</si>
  <si>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</si>
  <si>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</si>
  <si>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</si>
  <si>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</si>
  <si>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</si>
  <si>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</si>
  <si>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</si>
  <si>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</si>
  <si>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</si>
  <si>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</si>
  <si>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</si>
  <si>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</si>
  <si>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</si>
  <si>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</si>
  <si>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</si>
  <si>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</si>
  <si>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</si>
  <si>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</si>
  <si>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</si>
  <si>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</si>
  <si>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</si>
  <si>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</si>
  <si>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</si>
  <si>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</si>
  <si>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</si>
  <si>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</si>
  <si>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</si>
  <si>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</si>
  <si>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</si>
  <si>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</si>
  <si>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</si>
  <si>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</si>
  <si>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</si>
  <si>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</si>
  <si>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</si>
  <si>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</si>
  <si>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</si>
  <si>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</si>
  <si>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</si>
  <si>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</si>
  <si>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</si>
  <si>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</si>
  <si>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</si>
  <si>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</si>
  <si>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</si>
  <si>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</si>
  <si>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</si>
  <si>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</si>
  <si>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</si>
  <si>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</si>
  <si>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</si>
  <si>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</si>
  <si>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</si>
  <si>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</si>
  <si>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</si>
  <si>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</si>
  <si>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</si>
  <si>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</si>
  <si>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</si>
  <si>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</si>
  <si>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</si>
  <si>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</si>
  <si>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</si>
  <si>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</si>
  <si>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</si>
  <si>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</si>
  <si>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</si>
  <si>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</si>
  <si>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</si>
  <si>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</si>
  <si>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</si>
  <si>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</si>
  <si>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</si>
  <si>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</si>
  <si>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</si>
  <si>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</si>
  <si>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</si>
  <si>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</si>
  <si>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</si>
  <si>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</si>
  <si>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</si>
  <si>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</si>
  <si>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</si>
  <si>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</si>
  <si>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</si>
  <si>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</si>
  <si>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</si>
  <si>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</si>
  <si>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</si>
  <si>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</si>
  <si>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</si>
  <si>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</si>
  <si>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</si>
  <si>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</si>
  <si>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</si>
  <si>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</si>
  <si>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</si>
  <si>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</si>
  <si>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</si>
  <si>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</si>
  <si>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</si>
  <si>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</si>
  <si>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</si>
  <si>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</si>
  <si>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</si>
  <si>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</si>
  <si>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</si>
  <si>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</si>
  <si>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</si>
  <si>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</si>
  <si>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</si>
  <si>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</si>
  <si>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</si>
  <si>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</si>
  <si>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</si>
  <si>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</si>
  <si>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</si>
  <si>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</si>
  <si>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</si>
  <si>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</si>
  <si>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</si>
  <si>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</si>
  <si>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</si>
  <si>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</si>
  <si>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</si>
  <si>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</si>
  <si>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</si>
  <si>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</si>
  <si>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</si>
  <si>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</si>
  <si>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</si>
  <si>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</si>
  <si>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</si>
  <si>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</si>
  <si>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</si>
  <si>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</si>
  <si>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</si>
  <si>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</si>
  <si>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</si>
  <si>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</si>
  <si>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</si>
  <si>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</si>
  <si>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</si>
  <si>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</si>
  <si>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</si>
  <si>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</si>
  <si>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</si>
  <si>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</si>
  <si>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</si>
  <si>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</si>
  <si>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</si>
  <si>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</si>
  <si>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</si>
  <si>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</si>
  <si>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</si>
  <si>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</si>
  <si>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</si>
  <si>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</si>
  <si>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</si>
  <si>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</si>
  <si>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</si>
  <si>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</si>
  <si>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</si>
  <si>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</si>
  <si>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</si>
  <si>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</si>
  <si>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</si>
  <si>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</si>
  <si>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</si>
  <si>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</si>
  <si>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</si>
  <si>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</si>
  <si>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</si>
  <si>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</si>
  <si>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</si>
  <si>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</si>
  <si>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</si>
  <si>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</si>
  <si>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</si>
  <si>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</si>
  <si>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</si>
  <si>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</si>
  <si>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</si>
  <si>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</si>
  <si>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</si>
  <si>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</si>
  <si>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</si>
  <si>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</si>
  <si>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</si>
  <si>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</si>
  <si>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</si>
  <si>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</si>
  <si>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</si>
  <si>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</si>
  <si>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</si>
  <si>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</si>
  <si>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</si>
  <si>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</si>
  <si>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</si>
  <si>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</si>
  <si>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</si>
  <si>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</si>
  <si>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</si>
  <si>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</si>
  <si>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</si>
  <si>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</si>
  <si>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</si>
  <si>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</si>
  <si>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</si>
  <si>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</si>
  <si>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</si>
  <si>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</si>
  <si>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</si>
  <si>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</si>
  <si>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</si>
  <si>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</si>
  <si>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</si>
  <si>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</si>
  <si>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</si>
  <si>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</si>
  <si>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</si>
  <si>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</si>
  <si>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</si>
  <si>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</si>
  <si>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</si>
  <si>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</si>
  <si>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</si>
  <si>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</si>
  <si>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</si>
  <si>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</si>
  <si>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</si>
  <si>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</si>
  <si>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</si>
  <si>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</si>
  <si>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</si>
  <si>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</si>
  <si>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</si>
  <si>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</si>
  <si>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</si>
  <si>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</si>
  <si>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</si>
  <si>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</si>
  <si>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</si>
  <si>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</si>
  <si>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</si>
  <si>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</si>
  <si>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</si>
  <si>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</si>
  <si>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</si>
  <si>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</si>
  <si>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</si>
  <si>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</si>
  <si>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</si>
  <si>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</si>
  <si>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</si>
  <si>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</si>
  <si>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</si>
  <si>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</si>
  <si>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</si>
  <si>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</si>
  <si>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</si>
  <si>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</si>
  <si>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</si>
  <si>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</si>
  <si>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</si>
  <si>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</si>
  <si>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</si>
  <si>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</si>
  <si>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</si>
  <si>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</si>
  <si>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</si>
  <si>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</si>
  <si>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</si>
  <si>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</si>
  <si>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</si>
  <si>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</si>
  <si>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</si>
  <si>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</si>
  <si>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</si>
  <si>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</si>
  <si>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</si>
  <si>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</si>
  <si>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</si>
  <si>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</si>
  <si>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</si>
  <si>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</si>
  <si>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</si>
  <si>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</si>
  <si>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</si>
  <si>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</si>
  <si>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</si>
  <si>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</si>
  <si>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</si>
  <si>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</si>
  <si>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</si>
  <si>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</si>
  <si>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</si>
  <si>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</si>
  <si>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</si>
  <si>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</si>
  <si>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</si>
  <si>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</si>
  <si>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</si>
  <si>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</si>
  <si>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</si>
  <si>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</si>
  <si>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</si>
  <si>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</si>
  <si>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</si>
  <si>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</si>
  <si>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</si>
  <si>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</si>
  <si>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</si>
  <si>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</si>
  <si>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</si>
  <si>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</si>
  <si>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</si>
  <si>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</si>
  <si>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</si>
  <si>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</si>
  <si>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</si>
  <si>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</si>
  <si>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</si>
  <si>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</si>
  <si>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</si>
  <si>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</si>
  <si>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</si>
  <si>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</si>
  <si>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</si>
  <si>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</si>
  <si>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</si>
  <si>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</si>
  <si>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</si>
  <si>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</si>
  <si>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</si>
  <si>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</si>
  <si>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</si>
  <si>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</si>
  <si>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</si>
  <si>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</si>
  <si>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</si>
  <si>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</si>
  <si>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</si>
  <si>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</si>
  <si>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</si>
  <si>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</si>
  <si>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</si>
  <si>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</si>
  <si>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</si>
  <si>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</si>
  <si>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</si>
  <si>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</si>
  <si>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</si>
  <si>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</si>
  <si>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</si>
  <si>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</si>
  <si>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</si>
  <si>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</si>
  <si>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</si>
  <si>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</si>
  <si>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</si>
  <si>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</si>
  <si>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</si>
  <si>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</si>
  <si>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</si>
  <si>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</si>
  <si>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</si>
  <si>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</si>
  <si>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</si>
  <si>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</si>
  <si>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</si>
  <si>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</si>
  <si>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</si>
  <si>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</si>
  <si>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</si>
  <si>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</si>
  <si>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</si>
  <si>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</si>
  <si>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</si>
  <si>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</si>
  <si>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</si>
  <si>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</si>
  <si>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</si>
  <si>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</si>
  <si>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</si>
  <si>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</si>
  <si>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</si>
  <si>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</si>
  <si>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</si>
  <si>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</si>
  <si>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</si>
  <si>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</si>
  <si>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</si>
  <si>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</si>
  <si>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</si>
  <si>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</si>
  <si>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</si>
  <si>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</si>
  <si>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</si>
  <si>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</si>
  <si>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</si>
  <si>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</si>
  <si>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</si>
  <si>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</si>
  <si>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</si>
  <si>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</si>
  <si>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</si>
  <si>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</si>
  <si>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</si>
  <si>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</si>
  <si>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</si>
  <si>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</si>
  <si>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</si>
  <si>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</si>
  <si>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</si>
  <si>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</si>
  <si>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</si>
  <si>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</si>
  <si>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</si>
  <si>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</si>
  <si>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</si>
  <si>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</si>
  <si>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</si>
  <si>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</si>
  <si>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</si>
  <si>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</si>
  <si>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</si>
  <si>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</si>
  <si>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</si>
  <si>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</si>
  <si>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</si>
  <si>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</si>
  <si>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</si>
  <si>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</si>
  <si>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</si>
  <si>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</si>
  <si>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</si>
  <si>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</si>
  <si>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</si>
  <si>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</si>
  <si>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</si>
  <si>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</si>
  <si>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</si>
  <si>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</si>
  <si>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</si>
  <si>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</si>
  <si>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</si>
  <si>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</si>
  <si>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</si>
  <si>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</si>
  <si>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</si>
  <si>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</si>
  <si>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</si>
  <si>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</si>
  <si>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</si>
  <si>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</si>
  <si>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</si>
  <si>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</si>
  <si>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</si>
  <si>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</si>
  <si>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</si>
  <si>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</si>
  <si>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</si>
  <si>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</si>
  <si>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</si>
  <si>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</si>
  <si>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</si>
  <si>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</si>
  <si>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</si>
  <si>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</si>
  <si>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</si>
  <si>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</si>
  <si>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</si>
  <si>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</si>
  <si>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</si>
  <si>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</si>
  <si>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</si>
  <si>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</si>
  <si>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</si>
  <si>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</si>
  <si>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</si>
  <si>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</si>
  <si>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</si>
  <si>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</si>
  <si>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</si>
  <si>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</si>
  <si>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</si>
  <si>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</si>
  <si>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</si>
  <si>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</si>
  <si>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</si>
  <si>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</si>
  <si>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</si>
  <si>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</si>
  <si>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</si>
  <si>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</si>
  <si>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</si>
  <si>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</si>
  <si>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</si>
  <si>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</si>
  <si>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</si>
  <si>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</si>
  <si>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</si>
  <si>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</si>
  <si>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</si>
  <si>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</si>
  <si>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</si>
  <si>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</si>
  <si>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</si>
  <si>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</si>
  <si>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</si>
  <si>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</si>
  <si>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</si>
  <si>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</si>
  <si>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</si>
  <si>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</si>
  <si>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</si>
  <si>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</si>
  <si>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</si>
  <si>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</si>
  <si>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</si>
  <si>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</si>
  <si>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</si>
  <si>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</si>
  <si>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</si>
  <si>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</si>
  <si>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</si>
  <si>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</si>
  <si>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</si>
  <si>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</si>
  <si>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</si>
  <si>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</si>
  <si>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</si>
  <si>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</si>
  <si>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</si>
  <si>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</si>
  <si>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</si>
  <si>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</si>
  <si>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</si>
  <si>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</si>
  <si>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</si>
  <si>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</si>
  <si>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</si>
  <si>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</si>
  <si>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</si>
  <si>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</si>
  <si>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</si>
  <si>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</si>
  <si>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</si>
  <si>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</si>
  <si>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</si>
  <si>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</si>
  <si>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</si>
  <si>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</si>
  <si>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</si>
  <si>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</si>
  <si>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</si>
  <si>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</si>
  <si>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</si>
  <si>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</si>
  <si>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</si>
  <si>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</si>
  <si>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</si>
  <si>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</si>
  <si>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</si>
  <si>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</si>
  <si>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</si>
  <si>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</si>
  <si>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</si>
  <si>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</si>
  <si>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</si>
  <si>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</si>
  <si>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</si>
  <si>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</si>
  <si>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</si>
  <si>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</si>
  <si>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</si>
  <si>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</si>
  <si>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</si>
  <si>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</si>
  <si>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</si>
  <si>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</si>
  <si>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</si>
  <si>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</si>
  <si>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</si>
  <si>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</si>
  <si>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</si>
  <si>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</si>
  <si>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</si>
  <si>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</si>
  <si>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</si>
  <si>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</si>
  <si>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</si>
  <si>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</si>
  <si>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</si>
  <si>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</si>
  <si>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</si>
  <si>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</si>
  <si>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</si>
  <si>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</si>
  <si>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</si>
  <si>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</si>
  <si>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</si>
  <si>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</si>
  <si>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</si>
  <si>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</si>
  <si>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</si>
  <si>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</si>
  <si>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</si>
  <si>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</si>
  <si>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</si>
  <si>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</si>
  <si>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</si>
  <si>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</si>
  <si>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</si>
  <si>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</si>
  <si>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</si>
  <si>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</si>
  <si>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</si>
  <si>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</si>
  <si>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</si>
  <si>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</si>
  <si>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</si>
  <si>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</si>
  <si>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</si>
  <si>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</si>
  <si>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</si>
  <si>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</si>
  <si>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</si>
  <si>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</si>
  <si>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</si>
  <si>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</si>
  <si>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</si>
  <si>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</si>
  <si>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</si>
  <si>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</si>
  <si>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</si>
  <si>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</si>
  <si>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</si>
  <si>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</si>
  <si>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</si>
  <si>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</si>
  <si>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</si>
  <si>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</si>
  <si>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</si>
  <si>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</si>
  <si>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</si>
  <si>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</si>
  <si>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</si>
  <si>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</si>
  <si>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</si>
  <si>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</si>
  <si>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</si>
  <si>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</si>
  <si>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</si>
  <si>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</si>
  <si>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</si>
  <si>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</si>
  <si>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</si>
  <si>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</si>
  <si>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</si>
  <si>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</si>
  <si>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</si>
  <si>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</si>
  <si>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</si>
  <si>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</si>
  <si>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</si>
  <si>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</si>
  <si>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</si>
  <si>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</si>
  <si>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</si>
  <si>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</si>
  <si>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</si>
  <si>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</si>
  <si>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</si>
  <si>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</si>
  <si>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</si>
  <si>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</si>
  <si>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</si>
  <si>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</si>
  <si>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</si>
  <si>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</si>
  <si>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</si>
  <si>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</si>
  <si>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</si>
  <si>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</si>
  <si>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</si>
  <si>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</si>
  <si>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</si>
  <si>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</si>
  <si>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</si>
  <si>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</si>
  <si>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</si>
  <si>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</si>
  <si>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</si>
  <si>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</si>
  <si>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</si>
  <si>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</si>
  <si>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</si>
  <si>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</si>
  <si>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</si>
  <si>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</si>
  <si>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</si>
  <si>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</si>
  <si>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</si>
  <si>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</si>
  <si>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</si>
  <si>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</si>
  <si>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</si>
  <si>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</si>
  <si>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</si>
  <si>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</si>
  <si>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</si>
  <si>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</si>
  <si>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</si>
  <si>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</si>
  <si>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</si>
  <si>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</si>
  <si>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</si>
  <si>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</si>
  <si>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</si>
  <si>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</si>
  <si>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</si>
  <si>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</si>
  <si>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</si>
  <si>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</si>
  <si>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</si>
  <si>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</si>
  <si>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</si>
  <si>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</si>
  <si>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</si>
  <si>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</si>
  <si>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</si>
  <si>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</si>
  <si>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</si>
  <si>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</si>
  <si>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</si>
  <si>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</si>
  <si>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</si>
  <si>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</si>
  <si>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</si>
  <si>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</si>
  <si>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</si>
  <si>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</si>
  <si>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</si>
  <si>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</si>
  <si>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</si>
  <si>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</si>
  <si>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</si>
  <si>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</si>
  <si>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</si>
  <si>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</si>
  <si>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</si>
  <si>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</si>
  <si>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</si>
  <si>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</si>
  <si>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</si>
  <si>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</si>
  <si>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</si>
  <si>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</si>
  <si>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</si>
  <si>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</si>
  <si>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</si>
  <si>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</si>
  <si>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</si>
  <si>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</si>
  <si>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</si>
  <si>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</si>
  <si>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</si>
  <si>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</si>
  <si>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</si>
  <si>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</si>
  <si>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</si>
  <si>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</si>
  <si>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</si>
  <si>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</si>
  <si>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</si>
  <si>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</si>
  <si>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</si>
  <si>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</si>
  <si>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</si>
  <si>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</si>
  <si>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</si>
  <si>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</si>
  <si>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</si>
  <si>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</si>
  <si>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</si>
  <si>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</si>
  <si>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</si>
  <si>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</si>
  <si>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</si>
  <si>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</si>
  <si>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</si>
  <si>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</si>
  <si>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</si>
  <si>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</si>
  <si>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</si>
  <si>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</si>
  <si>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</si>
  <si>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</si>
  <si>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</si>
  <si>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</si>
  <si>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</si>
  <si>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</si>
  <si>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</si>
  <si>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</si>
  <si>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</si>
  <si>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</si>
  <si>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</si>
  <si>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</si>
  <si>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</si>
  <si>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</si>
  <si>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</si>
  <si>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</si>
  <si>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</si>
  <si>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</si>
  <si>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</si>
  <si>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</si>
  <si>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</si>
  <si>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</si>
  <si>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</si>
  <si>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</si>
  <si>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</si>
  <si>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</si>
  <si>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</si>
  <si>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</si>
  <si>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</si>
  <si>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</si>
  <si>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</si>
  <si>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</si>
  <si>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</si>
  <si>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</si>
  <si>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</si>
  <si>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</si>
  <si>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</si>
  <si>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</si>
  <si>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</si>
  <si>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</si>
  <si>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</si>
  <si>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</si>
  <si>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</si>
  <si>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</si>
  <si>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</si>
  <si>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</si>
  <si>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</si>
  <si>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</si>
  <si>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</si>
  <si>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</si>
  <si>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</si>
  <si>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</si>
  <si>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</si>
  <si>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</si>
  <si>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</si>
  <si>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</si>
  <si>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</si>
  <si>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</si>
  <si>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</si>
  <si>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</si>
  <si>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</si>
  <si>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</si>
  <si>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</si>
  <si>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</si>
  <si>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</si>
  <si>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</si>
  <si>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</si>
  <si>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</si>
  <si>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</si>
  <si>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</si>
  <si>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</si>
  <si>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</si>
  <si>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</si>
  <si>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</si>
  <si>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</si>
  <si>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</si>
  <si>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</si>
  <si>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</si>
  <si>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</si>
  <si>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</si>
  <si>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</si>
  <si>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</si>
  <si>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</si>
  <si>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</si>
  <si>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</si>
  <si>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</si>
  <si>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</si>
  <si>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</si>
  <si>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</si>
  <si>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</si>
  <si>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</si>
  <si>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</si>
  <si>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</si>
  <si>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</si>
  <si>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</si>
  <si>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</si>
  <si>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</si>
  <si>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</si>
  <si>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</si>
  <si>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</si>
  <si>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</si>
  <si>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</si>
  <si>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</si>
  <si>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</si>
  <si>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</si>
  <si>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</si>
  <si>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</si>
  <si>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</si>
  <si>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</si>
  <si>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</si>
  <si>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</si>
  <si>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</si>
  <si>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</si>
  <si>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</si>
  <si>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</si>
  <si>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</si>
  <si>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</si>
  <si>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</si>
  <si>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</si>
  <si>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</si>
  <si>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</si>
  <si>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</si>
  <si>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</si>
  <si>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</si>
  <si>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</si>
  <si>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</si>
  <si>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</si>
  <si>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</si>
  <si>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</si>
  <si>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</si>
  <si>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</si>
  <si>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</si>
  <si>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</si>
  <si>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</si>
  <si>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</si>
  <si>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</si>
  <si>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</si>
  <si>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</si>
  <si>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</si>
  <si>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</si>
  <si>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</si>
  <si>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</si>
  <si>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</si>
  <si>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</si>
  <si>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</si>
  <si>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</si>
  <si>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</si>
  <si>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</si>
  <si>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</si>
  <si>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</si>
  <si>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</si>
  <si>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</si>
  <si>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</si>
  <si>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</si>
  <si>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</si>
  <si>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</si>
  <si>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</si>
  <si>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</si>
  <si>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</si>
  <si>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</si>
  <si>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</si>
  <si>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</si>
  <si>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</si>
  <si>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</si>
  <si>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</si>
  <si>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</si>
  <si>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</si>
  <si>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</si>
  <si>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</si>
  <si>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</si>
  <si>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</si>
  <si>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</si>
  <si>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</si>
  <si>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</si>
  <si>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</si>
  <si>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</si>
  <si>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</si>
  <si>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</si>
  <si>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</si>
  <si>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</si>
  <si>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</si>
  <si>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</si>
  <si>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</si>
  <si>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</si>
  <si>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</si>
  <si>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</si>
  <si>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</si>
  <si>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</si>
  <si>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</si>
  <si>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</si>
  <si>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</si>
  <si>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</si>
  <si>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</si>
  <si>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</si>
  <si>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</si>
  <si>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</si>
  <si>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</si>
  <si>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</si>
  <si>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</si>
  <si>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</si>
  <si>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</si>
  <si>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</si>
  <si>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</si>
  <si>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</si>
  <si>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</si>
  <si>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</si>
  <si>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</si>
  <si>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</si>
  <si>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</si>
  <si>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</si>
  <si>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</si>
  <si>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</si>
  <si>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</si>
  <si>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</si>
  <si>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</si>
  <si>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</si>
  <si>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</si>
  <si>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</si>
  <si>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</si>
  <si>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</si>
  <si>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</si>
  <si>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</si>
  <si>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</si>
  <si>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</si>
  <si>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</si>
  <si>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</si>
  <si>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</si>
  <si>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</si>
  <si>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</si>
  <si>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</si>
  <si>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</si>
  <si>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</si>
  <si>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</si>
  <si>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</si>
  <si>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</si>
  <si>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</si>
  <si>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</si>
  <si>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</si>
  <si>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</si>
  <si>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</si>
  <si>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</si>
  <si>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</si>
  <si>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</si>
  <si>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</si>
  <si>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</si>
  <si>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</si>
  <si>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</si>
  <si>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</si>
  <si>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</si>
  <si>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</si>
  <si>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</si>
  <si>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</si>
  <si>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</si>
  <si>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</si>
  <si>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</si>
  <si>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</si>
  <si>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</si>
  <si>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</si>
  <si>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</si>
  <si>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</si>
  <si>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</si>
  <si>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</si>
  <si>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</si>
  <si>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</si>
  <si>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</si>
  <si>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</si>
  <si>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</si>
  <si>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</si>
  <si>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</si>
  <si>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</si>
  <si>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</si>
  <si>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</si>
  <si>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</si>
  <si>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</si>
  <si>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</si>
  <si>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</si>
  <si>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</si>
  <si>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</si>
  <si>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</si>
  <si>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</si>
  <si>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</si>
  <si>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</si>
  <si>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</si>
  <si>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</si>
  <si>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</si>
  <si>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</si>
  <si>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</si>
  <si>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</si>
  <si>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</si>
  <si>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</si>
  <si>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</si>
  <si>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</si>
  <si>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</si>
  <si>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</si>
  <si>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</si>
  <si>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</si>
  <si>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</si>
  <si>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</si>
  <si>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</si>
  <si>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</si>
  <si>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</si>
  <si>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</si>
  <si>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</si>
  <si>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</si>
  <si>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</si>
  <si>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</si>
  <si>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</si>
  <si>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</si>
  <si>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</si>
  <si>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</si>
  <si>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</si>
  <si>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</si>
  <si>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</si>
  <si>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</si>
  <si>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</si>
  <si>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</si>
  <si>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</si>
  <si>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</si>
  <si>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</si>
  <si>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</si>
  <si>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</si>
  <si>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</si>
  <si>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</si>
  <si>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</si>
  <si>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</si>
  <si>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</si>
  <si>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</si>
  <si>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</si>
  <si>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</si>
  <si>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</si>
  <si>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</si>
  <si>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</si>
  <si>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</si>
  <si>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</si>
  <si>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</si>
  <si>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</si>
  <si>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</si>
  <si>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</si>
  <si>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</si>
  <si>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</si>
  <si>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</si>
  <si>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</si>
  <si>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</si>
  <si>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</si>
  <si>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</si>
  <si>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</si>
  <si>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</si>
  <si>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</si>
  <si>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</si>
  <si>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</si>
  <si>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</si>
  <si>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</si>
  <si>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</si>
  <si>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</si>
  <si>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</si>
  <si>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</si>
  <si>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</si>
  <si>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</si>
  <si>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</si>
  <si>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</si>
  <si>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</si>
  <si>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</si>
  <si>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</si>
  <si>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</si>
  <si>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</si>
  <si>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</si>
  <si>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</si>
  <si>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</si>
  <si>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</si>
  <si>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</si>
  <si>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</si>
  <si>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</si>
  <si>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</si>
  <si>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</si>
  <si>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</si>
  <si>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</si>
  <si>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</si>
  <si>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</si>
  <si>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</si>
  <si>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</si>
  <si>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</si>
  <si>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</si>
  <si>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</si>
  <si>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</si>
  <si>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</si>
  <si>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</si>
  <si>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</si>
  <si>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</si>
  <si>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</si>
  <si>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</si>
  <si>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</si>
  <si>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</si>
  <si>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</si>
  <si>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</si>
  <si>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</si>
  <si>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</si>
  <si>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</si>
  <si>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</si>
  <si>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</si>
  <si>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</si>
  <si>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</si>
  <si>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</si>
  <si>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</si>
  <si>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</si>
  <si>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</si>
  <si>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</si>
  <si>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</si>
  <si>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</si>
  <si>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</si>
  <si>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</si>
  <si>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</si>
  <si>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</si>
  <si>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</si>
  <si>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</si>
  <si>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</si>
  <si>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</si>
  <si>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</si>
  <si>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</si>
  <si>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</si>
  <si>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</si>
  <si>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</si>
  <si>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</si>
  <si>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</si>
  <si>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</si>
  <si>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</si>
  <si>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</si>
  <si>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</si>
  <si>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</si>
  <si>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</si>
  <si>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</si>
  <si>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</si>
  <si>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</si>
  <si>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</si>
  <si>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</si>
  <si>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</si>
  <si>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</si>
  <si>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</si>
  <si>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</si>
  <si>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</si>
  <si>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</si>
  <si>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</si>
  <si>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</si>
  <si>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</si>
  <si>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</si>
  <si>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</si>
  <si>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</si>
  <si>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</si>
  <si>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</si>
  <si>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</si>
  <si>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</si>
  <si>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</si>
  <si>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</si>
  <si>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</si>
  <si>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</si>
  <si>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</si>
  <si>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</si>
  <si>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</si>
  <si>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</si>
  <si>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</si>
  <si>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</si>
  <si>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</si>
  <si>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</si>
  <si>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</si>
  <si>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</si>
  <si>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</si>
  <si>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</si>
  <si>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</si>
  <si>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</si>
  <si>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</si>
  <si>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</si>
  <si>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</si>
  <si>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</si>
  <si>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</si>
  <si>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</si>
  <si>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</si>
  <si>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</si>
  <si>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</si>
  <si>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</si>
  <si>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</si>
  <si>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</si>
  <si>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</si>
  <si>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</si>
  <si>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</si>
  <si>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</si>
  <si>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</si>
  <si>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</si>
  <si>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</si>
  <si>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</si>
  <si>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</si>
  <si>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</si>
  <si>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</si>
  <si>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</si>
  <si>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</si>
  <si>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</si>
  <si>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</si>
  <si>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</si>
  <si>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</si>
  <si>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</si>
  <si>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</si>
  <si>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</si>
  <si>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</si>
  <si>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</si>
  <si>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</si>
  <si>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</si>
  <si>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</si>
  <si>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</si>
  <si>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</si>
  <si>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</si>
  <si>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</si>
  <si>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</si>
  <si>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</si>
  <si>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</si>
  <si>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</si>
  <si>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</si>
  <si>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</si>
  <si>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</si>
  <si>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</si>
  <si>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</si>
  <si>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</si>
  <si>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</si>
  <si>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</si>
  <si>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</si>
  <si>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</si>
  <si>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</si>
  <si>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</si>
  <si>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</si>
  <si>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</si>
  <si>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</si>
  <si>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</si>
  <si>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</si>
  <si>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</si>
  <si>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</si>
  <si>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</si>
  <si>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</si>
  <si>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</si>
  <si>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</si>
  <si>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</si>
  <si>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</si>
  <si>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</si>
  <si>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</si>
  <si>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</si>
  <si>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</si>
  <si>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</si>
  <si>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</si>
  <si>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</si>
  <si>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</si>
  <si>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</si>
  <si>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</si>
  <si>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</si>
  <si>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</si>
  <si>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</si>
  <si>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</si>
  <si>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</si>
  <si>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</si>
  <si>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</si>
  <si>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</si>
  <si>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</si>
  <si>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</si>
  <si>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</si>
  <si>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</si>
  <si>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</si>
  <si>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</si>
  <si>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</si>
  <si>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</si>
  <si>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</si>
  <si>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</si>
  <si>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</si>
  <si>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</si>
  <si>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</si>
  <si>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</si>
  <si>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</si>
  <si>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</si>
  <si>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</si>
  <si>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</si>
  <si>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</si>
  <si>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</si>
  <si>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</si>
  <si>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</si>
  <si>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</si>
  <si>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</si>
  <si>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</si>
  <si>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</si>
  <si>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</si>
  <si>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</si>
  <si>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</si>
  <si>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</si>
  <si>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</si>
  <si>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</si>
  <si>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</si>
  <si>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</si>
  <si>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</si>
  <si>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</si>
  <si>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</si>
  <si>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</si>
  <si>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</si>
  <si>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</si>
  <si>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</si>
  <si>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</si>
  <si>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</si>
  <si>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</si>
  <si>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</si>
  <si>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</si>
  <si>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</si>
  <si>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</si>
  <si>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</si>
  <si>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</si>
  <si>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</si>
  <si>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</si>
  <si>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</si>
  <si>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</si>
  <si>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</si>
  <si>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</si>
  <si>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</si>
  <si>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</si>
  <si>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</si>
  <si>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</si>
  <si>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</si>
  <si>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</si>
  <si>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</si>
  <si>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</si>
  <si>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</si>
  <si>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</si>
  <si>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</si>
  <si>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</si>
  <si>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</si>
  <si>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</si>
  <si>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</si>
  <si>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</si>
  <si>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</si>
  <si>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</si>
  <si>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</si>
  <si>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</si>
  <si>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</si>
  <si>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</si>
  <si>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</si>
  <si>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</si>
  <si>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</si>
  <si>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</si>
  <si>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</si>
  <si>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</si>
  <si>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</si>
  <si>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</si>
  <si>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</si>
  <si>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</si>
  <si>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</si>
  <si>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</si>
  <si>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</si>
  <si>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</si>
  <si>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</si>
  <si>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</si>
  <si>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</si>
  <si>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</si>
  <si>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</si>
  <si>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</si>
  <si>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</si>
  <si>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</si>
  <si>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</si>
  <si>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</si>
  <si>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</si>
  <si>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</si>
  <si>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</si>
  <si>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</si>
  <si>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</si>
  <si>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</si>
  <si>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</si>
  <si>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</si>
  <si>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</si>
  <si>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</si>
  <si>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</si>
  <si>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</si>
  <si>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</si>
  <si>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</si>
  <si>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</si>
  <si>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</si>
  <si>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</si>
  <si>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</si>
  <si>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</si>
  <si>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</si>
  <si>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</si>
  <si>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</si>
  <si>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</si>
  <si>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</si>
  <si>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</si>
  <si>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</si>
  <si>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</si>
  <si>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</si>
  <si>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</si>
  <si>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</si>
  <si>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</si>
  <si>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</si>
  <si>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</si>
  <si>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</si>
  <si>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</si>
  <si>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</si>
  <si>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</si>
  <si>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</si>
  <si>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</si>
  <si>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</si>
  <si>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</si>
  <si>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</si>
  <si>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</si>
  <si>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</si>
  <si>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</si>
  <si>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</si>
  <si>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</si>
  <si>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</si>
  <si>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</si>
  <si>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</si>
  <si>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</si>
  <si>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</si>
  <si>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</si>
  <si>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</si>
  <si>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</si>
  <si>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</si>
  <si>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</si>
  <si>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</si>
  <si>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</si>
  <si>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</si>
  <si>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</si>
  <si>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</si>
  <si>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</si>
  <si>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</si>
  <si>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</si>
  <si>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</si>
  <si>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</si>
  <si>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</si>
  <si>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</si>
  <si>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</si>
  <si>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</si>
  <si>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</si>
  <si>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</si>
  <si>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</si>
  <si>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</si>
  <si>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</si>
  <si>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</si>
  <si>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</si>
  <si>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</si>
  <si>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</si>
  <si>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</si>
  <si>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</si>
  <si>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</si>
  <si>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</si>
  <si>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</si>
  <si>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</si>
  <si>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</si>
  <si>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</si>
  <si>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</si>
  <si>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</si>
  <si>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</si>
  <si>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</si>
  <si>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</si>
  <si>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</si>
  <si>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</si>
  <si>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</si>
  <si>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</si>
  <si>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</si>
  <si>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</si>
  <si>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</si>
  <si>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</si>
  <si>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</si>
  <si>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</si>
  <si>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</si>
  <si>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</si>
  <si>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</si>
  <si>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</si>
  <si>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</si>
  <si>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</si>
  <si>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</si>
  <si>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</si>
  <si>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</si>
  <si>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</si>
  <si>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</si>
  <si>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</si>
  <si>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</si>
  <si>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</si>
  <si>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</si>
  <si>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</si>
  <si>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</si>
  <si>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</si>
  <si>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</si>
  <si>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</si>
  <si>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</si>
  <si>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</si>
  <si>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</si>
  <si>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</si>
  <si>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</si>
  <si>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</si>
  <si>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</si>
  <si>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</si>
  <si>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</si>
  <si>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</si>
  <si>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</si>
  <si>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</si>
  <si>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</si>
  <si>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</si>
  <si>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</si>
  <si>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</si>
  <si>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</si>
  <si>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</si>
  <si>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</si>
  <si>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</si>
  <si>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</si>
  <si>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</si>
  <si>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</si>
  <si>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</si>
  <si>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</si>
  <si>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</si>
  <si>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</si>
  <si>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</si>
  <si>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</si>
  <si>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</si>
  <si>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</si>
  <si>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</si>
  <si>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</si>
  <si>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</si>
  <si>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</si>
  <si>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</si>
  <si>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</si>
  <si>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</si>
  <si>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</si>
  <si>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</si>
  <si>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</si>
  <si>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</si>
  <si>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</si>
  <si>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</si>
  <si>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</si>
  <si>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</si>
  <si>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</si>
  <si>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</si>
  <si>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</si>
  <si>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</si>
  <si>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</si>
  <si>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</si>
  <si>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</si>
  <si>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</si>
  <si>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</si>
  <si>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</si>
  <si>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</si>
  <si>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</si>
  <si>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</si>
  <si>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</si>
  <si>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</si>
  <si>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</si>
  <si>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</si>
  <si>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</si>
  <si>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</si>
  <si>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</si>
  <si>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</si>
  <si>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</si>
  <si>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</si>
  <si>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</si>
  <si>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</si>
  <si>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</si>
  <si>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</si>
  <si>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</si>
  <si>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</si>
  <si>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</si>
  <si>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</si>
  <si>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</si>
  <si>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</si>
  <si>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</si>
  <si>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</si>
  <si>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</si>
  <si>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</si>
  <si>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</si>
  <si>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</si>
  <si>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</si>
  <si>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</si>
  <si>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</si>
  <si>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</si>
  <si>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</si>
  <si>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</si>
  <si>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</si>
  <si>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</si>
  <si>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</si>
  <si>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</si>
  <si>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</si>
  <si>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</si>
  <si>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</si>
  <si>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</si>
  <si>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</si>
  <si>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</si>
  <si>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</si>
  <si>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</si>
  <si>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</si>
  <si>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</si>
  <si>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</si>
  <si>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</si>
  <si>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</si>
  <si>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</si>
  <si>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</si>
  <si>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</si>
  <si>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</si>
  <si>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</si>
  <si>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</si>
  <si>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</si>
  <si>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</si>
  <si>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</si>
  <si>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</si>
  <si>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</si>
  <si>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</si>
  <si>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</si>
  <si>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</si>
  <si>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</si>
  <si>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</si>
  <si>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</si>
  <si>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</si>
  <si>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</si>
  <si>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</si>
  <si>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</si>
  <si>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</si>
  <si>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</si>
  <si>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</si>
  <si>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</si>
  <si>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</si>
  <si>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</si>
  <si>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</si>
  <si>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</si>
  <si>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</si>
  <si>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</si>
  <si>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</si>
  <si>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</si>
  <si>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</si>
  <si>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</si>
  <si>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</si>
  <si>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</si>
  <si>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</si>
  <si>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</si>
  <si>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</si>
  <si>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</si>
  <si>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</si>
  <si>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</si>
  <si>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</si>
  <si>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</si>
  <si>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</si>
  <si>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</si>
  <si>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</si>
  <si>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</si>
  <si>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</si>
  <si>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</si>
  <si>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</si>
  <si>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</si>
  <si>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</si>
  <si>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</si>
  <si>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</si>
  <si>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</si>
  <si>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</si>
  <si>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</si>
  <si>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</si>
  <si>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</si>
  <si>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</si>
  <si>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</si>
  <si>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</si>
  <si>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</si>
  <si>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</si>
  <si>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</si>
  <si>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</si>
  <si>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</si>
  <si>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</si>
  <si>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</si>
  <si>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</si>
  <si>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</si>
  <si>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</si>
  <si>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</si>
  <si>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</si>
  <si>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</si>
  <si>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</si>
  <si>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</si>
  <si>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</si>
  <si>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</si>
  <si>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</si>
  <si>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</si>
  <si>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</si>
  <si>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</si>
  <si>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</si>
  <si>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</si>
  <si>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</si>
  <si>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</si>
  <si>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</si>
  <si>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</si>
  <si>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</si>
  <si>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</si>
  <si>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</si>
  <si>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</si>
  <si>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</si>
  <si>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</si>
  <si>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</si>
  <si>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</si>
  <si>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</si>
  <si>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</si>
  <si>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</si>
  <si>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</si>
  <si>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</si>
  <si>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</si>
  <si>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</si>
  <si>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</si>
  <si>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</si>
  <si>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</si>
  <si>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</si>
  <si>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</si>
  <si>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</si>
  <si>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</si>
  <si>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</si>
  <si>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</si>
  <si>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</si>
  <si>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</si>
  <si>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</si>
  <si>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</si>
  <si>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</si>
  <si>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</si>
  <si>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</si>
  <si>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</si>
  <si>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</si>
  <si>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</si>
  <si>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</si>
  <si>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</si>
  <si>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</si>
  <si>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</si>
  <si>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</si>
  <si>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</si>
  <si>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</si>
  <si>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</si>
  <si>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</si>
  <si>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</si>
  <si>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</si>
  <si>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</si>
  <si>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</si>
  <si>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</si>
  <si>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</si>
  <si>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</si>
  <si>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</si>
  <si>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</si>
  <si>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</si>
  <si>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</si>
  <si>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</si>
  <si>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</si>
  <si>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</si>
  <si>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</si>
  <si>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</si>
  <si>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</si>
  <si>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</si>
  <si>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</si>
  <si>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</si>
  <si>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</si>
  <si>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</si>
  <si>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</si>
  <si>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</si>
  <si>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</si>
  <si>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</si>
  <si>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</si>
  <si>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</si>
  <si>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</si>
  <si>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</si>
  <si>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</si>
  <si>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</si>
  <si>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</si>
  <si>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</si>
  <si>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</si>
  <si>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</si>
  <si>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</si>
  <si>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</si>
  <si>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</si>
  <si>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</si>
  <si>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</si>
  <si>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</si>
  <si>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</si>
  <si>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</si>
  <si>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</si>
  <si>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</si>
  <si>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</si>
  <si>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</si>
  <si>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</si>
  <si>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</si>
  <si>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</si>
  <si>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</si>
  <si>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</si>
  <si>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</si>
  <si>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</si>
  <si>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</si>
  <si>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</si>
  <si>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</si>
  <si>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</si>
  <si>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</si>
  <si>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</si>
  <si>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</si>
  <si>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</si>
  <si>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</si>
  <si>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</si>
  <si>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</si>
  <si>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</si>
  <si>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</si>
  <si>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</si>
  <si>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</si>
  <si>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</si>
  <si>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</si>
  <si>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</si>
  <si>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</si>
  <si>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</si>
  <si>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</si>
  <si>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</si>
  <si>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</si>
  <si>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</si>
  <si>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</si>
  <si>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</si>
  <si>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</si>
  <si>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</si>
  <si>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</si>
  <si>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</si>
  <si>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</si>
  <si>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</si>
  <si>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</si>
  <si>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</si>
  <si>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</si>
  <si>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</si>
  <si>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</si>
  <si>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</si>
  <si>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</si>
  <si>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</si>
  <si>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</si>
  <si>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</si>
  <si>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</si>
  <si>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</si>
  <si>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</si>
  <si>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</si>
  <si>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</si>
  <si>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</si>
  <si>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</si>
  <si>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</si>
  <si>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</si>
  <si>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</si>
  <si>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</si>
  <si>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</si>
  <si>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</si>
  <si>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</si>
  <si>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</si>
  <si>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</si>
  <si>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</si>
  <si>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</si>
  <si>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</si>
  <si>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</si>
  <si>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</si>
  <si>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</si>
  <si>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</si>
  <si>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</si>
  <si>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</si>
  <si>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</si>
  <si>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</si>
  <si>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</si>
  <si>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</si>
  <si>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</si>
  <si>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</si>
  <si>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</si>
  <si>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</si>
  <si>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</si>
  <si>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</si>
  <si>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</si>
  <si>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</si>
  <si>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</si>
  <si>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</si>
  <si>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</si>
  <si>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</si>
  <si>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</si>
  <si>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</si>
  <si>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</si>
  <si>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</si>
  <si>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</si>
  <si>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</si>
  <si>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</si>
  <si>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</si>
  <si>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</si>
  <si>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</si>
  <si>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</si>
  <si>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</si>
  <si>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</si>
  <si>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</si>
  <si>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</si>
  <si>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</si>
  <si>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</si>
  <si>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</si>
  <si>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</si>
  <si>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</si>
  <si>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</si>
  <si>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</si>
  <si>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</si>
  <si>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</si>
  <si>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</si>
  <si>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</si>
  <si>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</si>
  <si>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</si>
  <si>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</si>
  <si>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</si>
  <si>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</si>
  <si>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</si>
  <si>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</si>
  <si>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</si>
  <si>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</si>
  <si>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</si>
  <si>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</si>
  <si>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</si>
  <si>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</si>
  <si>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</si>
  <si>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</si>
  <si>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</si>
  <si>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</si>
  <si>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</si>
  <si>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</si>
  <si>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</si>
  <si>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</si>
  <si>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</si>
  <si>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</si>
  <si>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</si>
  <si>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</si>
  <si>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</si>
  <si>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</si>
  <si>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</si>
  <si>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</si>
  <si>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</si>
  <si>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</si>
  <si>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</si>
  <si>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</si>
  <si>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</si>
  <si>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</si>
  <si>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</si>
  <si>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</si>
  <si>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</si>
  <si>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</si>
  <si>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</si>
  <si>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</si>
  <si>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</si>
  <si>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</si>
  <si>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</si>
  <si>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</si>
  <si>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</si>
  <si>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</si>
  <si>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</si>
  <si>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</si>
  <si>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</si>
  <si>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</si>
  <si>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</si>
  <si>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</si>
  <si>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</si>
  <si>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</si>
  <si>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</si>
  <si>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</si>
  <si>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</si>
  <si>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</si>
  <si>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</si>
  <si>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</si>
  <si>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</si>
  <si>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</si>
  <si>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</si>
  <si>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</si>
  <si>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</si>
  <si>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</si>
  <si>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</si>
  <si>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</si>
  <si>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</si>
  <si>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</si>
  <si>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</si>
  <si>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</si>
  <si>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</si>
  <si>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</si>
  <si>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</si>
  <si>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</si>
  <si>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</si>
  <si>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</si>
  <si>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</si>
  <si>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</si>
  <si>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</si>
  <si>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</si>
  <si>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</si>
  <si>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</si>
  <si>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</si>
  <si>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</si>
  <si>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</si>
  <si>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</si>
  <si>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</si>
  <si>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</si>
  <si>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</si>
  <si>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</si>
  <si>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</si>
  <si>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</si>
  <si>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</si>
  <si>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</si>
  <si>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</si>
  <si>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</si>
  <si>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</si>
  <si>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</si>
  <si>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</si>
  <si>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</si>
  <si>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</si>
  <si>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</si>
  <si>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</si>
  <si>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</si>
  <si>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</si>
  <si>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</si>
  <si>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</si>
  <si>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</si>
  <si>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</si>
  <si>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</si>
  <si>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</si>
  <si>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</si>
  <si>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</si>
  <si>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</si>
  <si>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</si>
  <si>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</si>
  <si>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</si>
  <si>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</si>
  <si>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</si>
  <si>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</si>
  <si>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</si>
  <si>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</si>
  <si>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</si>
  <si>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</si>
  <si>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</si>
  <si>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</si>
  <si>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</si>
  <si>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</si>
  <si>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</si>
  <si>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</si>
  <si>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</si>
  <si>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</si>
  <si>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</si>
  <si>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</si>
  <si>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</si>
  <si>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</si>
  <si>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</si>
  <si>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</si>
  <si>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</si>
  <si>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</si>
  <si>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</si>
  <si>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</si>
  <si>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</si>
  <si>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</si>
  <si>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</si>
  <si>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</si>
  <si>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</si>
  <si>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</si>
  <si>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</si>
  <si>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</si>
  <si>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</si>
  <si>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</si>
  <si>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</si>
  <si>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</si>
  <si>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</si>
  <si>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</si>
  <si>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</si>
  <si>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</si>
  <si>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</si>
  <si>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</si>
  <si>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</si>
  <si>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</si>
  <si>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</si>
  <si>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</si>
  <si>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</si>
  <si>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</si>
  <si>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</si>
  <si>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</si>
  <si>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</si>
  <si>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</si>
  <si>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</si>
  <si>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</si>
  <si>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</si>
  <si>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</si>
  <si>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</si>
  <si>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</si>
  <si>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</si>
  <si>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</si>
  <si>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</si>
  <si>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</si>
  <si>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</si>
  <si>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</si>
  <si>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</si>
  <si>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</si>
  <si>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</si>
  <si>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</si>
  <si>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</si>
  <si>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</si>
  <si>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</si>
  <si>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</si>
  <si>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</si>
  <si>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</si>
  <si>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</si>
  <si>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</si>
  <si>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</si>
  <si>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</si>
  <si>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</si>
  <si>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</si>
  <si>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</si>
  <si>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</si>
  <si>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</si>
  <si>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</si>
  <si>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</si>
  <si>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</si>
  <si>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</si>
  <si>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</si>
  <si>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</si>
  <si>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</si>
  <si>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</si>
  <si>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</si>
  <si>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</si>
  <si>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</si>
  <si>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</si>
  <si>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</si>
  <si>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</si>
  <si>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</si>
  <si>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</si>
  <si>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</si>
  <si>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</si>
  <si>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</si>
  <si>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</si>
  <si>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</si>
  <si>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</si>
  <si>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</si>
  <si>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</si>
  <si>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</si>
  <si>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</si>
  <si>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</si>
  <si>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</si>
  <si>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</si>
  <si>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</si>
  <si>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</si>
  <si>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</si>
  <si>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</si>
  <si>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</si>
  <si>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</si>
  <si>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</si>
  <si>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</si>
  <si>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</si>
  <si>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</si>
  <si>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</si>
  <si>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</si>
  <si>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</si>
  <si>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</si>
  <si>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</si>
  <si>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</si>
  <si>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</si>
  <si>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</si>
  <si>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</si>
  <si>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</si>
  <si>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</si>
  <si>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</si>
  <si>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</si>
  <si>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</si>
  <si>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</si>
  <si>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</si>
  <si>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</si>
  <si>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</si>
  <si>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</si>
  <si>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</si>
  <si>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</si>
  <si>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</si>
  <si>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</si>
  <si>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</si>
  <si>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</si>
  <si>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</si>
  <si>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</si>
  <si>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</si>
  <si>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</si>
  <si>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</si>
  <si>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</si>
  <si>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</si>
  <si>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</si>
  <si>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</si>
  <si>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</si>
  <si>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</si>
  <si>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</si>
  <si>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</si>
  <si>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</si>
  <si>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</si>
  <si>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</si>
  <si>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</si>
  <si>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</si>
  <si>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</si>
  <si>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</si>
  <si>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</si>
  <si>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</si>
  <si>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</si>
  <si>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</si>
  <si>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</si>
  <si>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</si>
  <si>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</si>
  <si>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</si>
  <si>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</si>
  <si>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</si>
  <si>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</si>
  <si>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</si>
  <si>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</si>
  <si>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</si>
  <si>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</si>
  <si>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</si>
  <si>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</si>
  <si>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</si>
  <si>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</si>
  <si>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</si>
  <si>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</si>
  <si>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</si>
  <si>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</si>
  <si>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</si>
  <si>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</si>
  <si>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</si>
  <si>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</si>
  <si>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</si>
  <si>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</si>
  <si>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</si>
  <si>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</si>
  <si>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</si>
  <si>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</si>
  <si>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</si>
  <si>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</si>
  <si>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</si>
  <si>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</si>
  <si>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</si>
  <si>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</si>
  <si>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</si>
  <si>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</si>
  <si>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</si>
  <si>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</si>
  <si>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</si>
  <si>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</si>
  <si>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</si>
  <si>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</si>
  <si>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</si>
  <si>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</si>
  <si>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</si>
  <si>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</si>
  <si>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</si>
  <si>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</si>
  <si>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</si>
  <si>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</si>
  <si>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</si>
  <si>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</si>
  <si>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</si>
  <si>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</si>
  <si>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</si>
  <si>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</si>
  <si>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</si>
  <si>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</si>
  <si>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</si>
  <si>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</si>
  <si>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</si>
  <si>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</si>
  <si>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</si>
  <si>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</si>
  <si>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</si>
  <si>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</si>
  <si>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</si>
  <si>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</si>
  <si>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</si>
  <si>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</si>
  <si>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</si>
  <si>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</si>
  <si>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</si>
  <si>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</si>
  <si>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</si>
  <si>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</si>
  <si>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</si>
  <si>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</si>
  <si>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</si>
  <si>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</si>
  <si>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</si>
  <si>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</si>
  <si>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</si>
  <si>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</si>
  <si>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</si>
  <si>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</si>
  <si>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</si>
  <si>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</si>
  <si>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</si>
  <si>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</si>
  <si>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</si>
  <si>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</si>
  <si>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</si>
  <si>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</si>
  <si>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</si>
  <si>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</si>
  <si>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</si>
  <si>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</si>
  <si>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</si>
  <si>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</si>
  <si>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</si>
  <si>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</si>
  <si>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</si>
  <si>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</si>
  <si>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</si>
  <si>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</si>
  <si>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</si>
  <si>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</si>
  <si>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</si>
  <si>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</si>
  <si>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</si>
  <si>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</si>
  <si>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</si>
  <si>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</si>
  <si>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</si>
  <si>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</si>
  <si>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</si>
  <si>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</si>
  <si>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</si>
  <si>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</si>
  <si>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</si>
  <si>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</si>
  <si>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</si>
  <si>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</si>
  <si>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</si>
  <si>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</si>
  <si>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</si>
  <si>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</si>
  <si>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</si>
  <si>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</si>
  <si>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</si>
  <si>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</si>
  <si>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</si>
  <si>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</si>
  <si>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</si>
  <si>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</si>
  <si>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</si>
  <si>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</si>
  <si>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</si>
  <si>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</si>
  <si>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</si>
  <si>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</si>
  <si>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</si>
  <si>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</si>
  <si>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</si>
  <si>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</si>
  <si>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</si>
  <si>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</si>
  <si>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</si>
  <si>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</si>
  <si>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</si>
  <si>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</si>
  <si>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</si>
  <si>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</si>
  <si>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</si>
  <si>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</si>
  <si>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</si>
  <si>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</si>
  <si>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</si>
  <si>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</si>
  <si>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</si>
  <si>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</si>
  <si>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</si>
  <si>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</si>
  <si>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</si>
  <si>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</si>
  <si>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</si>
  <si>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</si>
  <si>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</si>
  <si>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</si>
  <si>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</si>
  <si>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</si>
  <si>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</si>
  <si>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</si>
  <si>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</si>
  <si>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</si>
  <si>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</si>
  <si>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</si>
  <si>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</si>
  <si>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</si>
  <si>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</si>
  <si>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</si>
  <si>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</si>
  <si>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</si>
  <si>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</si>
  <si>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</si>
  <si>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</si>
  <si>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</si>
  <si>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</si>
  <si>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</si>
  <si>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</si>
  <si>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</si>
  <si>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</si>
  <si>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</si>
  <si>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</si>
  <si>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</si>
  <si>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</si>
  <si>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</si>
  <si>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</si>
  <si>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</si>
  <si>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</si>
  <si>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</si>
  <si>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</si>
  <si>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</si>
  <si>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</si>
  <si>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</si>
  <si>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</si>
  <si>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</si>
  <si>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</si>
  <si>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</si>
  <si>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</si>
  <si>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</si>
  <si>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</si>
  <si>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</si>
  <si>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</si>
  <si>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</si>
  <si>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</si>
  <si>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</si>
  <si>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</si>
  <si>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</si>
  <si>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</si>
  <si>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</si>
  <si>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</si>
  <si>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</si>
  <si>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</si>
  <si>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</si>
  <si>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</si>
  <si>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</si>
  <si>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</si>
  <si>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</si>
  <si>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</si>
  <si>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</si>
  <si>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</si>
  <si>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</si>
  <si>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</si>
  <si>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</si>
  <si>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</si>
  <si>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</si>
  <si>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</si>
  <si>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</si>
  <si>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</si>
  <si>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</si>
  <si>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</si>
  <si>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</si>
  <si>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</si>
  <si>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</si>
  <si>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</si>
  <si>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</si>
  <si>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</si>
  <si>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</si>
  <si>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</si>
  <si>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</si>
  <si>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</si>
  <si>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</si>
  <si>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</si>
  <si>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</si>
  <si>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</si>
  <si>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</si>
  <si>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</si>
  <si>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</si>
  <si>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</si>
  <si>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</si>
  <si>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</si>
  <si>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</si>
  <si>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</si>
  <si>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</si>
  <si>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</si>
  <si>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</si>
  <si>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</si>
  <si>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</si>
  <si>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</si>
  <si>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</si>
  <si>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</si>
  <si>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</si>
  <si>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</si>
  <si>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</si>
  <si>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</si>
  <si>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</si>
  <si>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</si>
  <si>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</si>
  <si>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</si>
  <si>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</si>
  <si>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</si>
  <si>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</si>
  <si>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</si>
  <si>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</si>
  <si>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</si>
  <si>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</si>
  <si>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</si>
  <si>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</si>
  <si>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</si>
  <si>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</si>
  <si>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</si>
  <si>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</si>
  <si>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</si>
  <si>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</si>
  <si>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</si>
  <si>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</si>
  <si>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</si>
  <si>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</si>
  <si>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</si>
  <si>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</si>
  <si>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</si>
  <si>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</si>
  <si>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</si>
  <si>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</si>
  <si>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</si>
  <si>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</si>
  <si>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</si>
  <si>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</si>
  <si>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</si>
  <si>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</si>
  <si>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</si>
  <si>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</si>
  <si>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</si>
  <si>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</si>
  <si>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</si>
  <si>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</si>
  <si>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</si>
  <si>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</si>
  <si>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</si>
  <si>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</si>
  <si>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</si>
  <si>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</si>
  <si>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</si>
  <si>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</si>
  <si>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</si>
  <si>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</si>
  <si>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</si>
  <si>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</si>
  <si>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</si>
  <si>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</si>
  <si>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</si>
  <si>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</si>
  <si>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</si>
  <si>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</si>
  <si>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</si>
  <si>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</si>
  <si>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</si>
  <si>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</si>
  <si>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</si>
  <si>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</si>
  <si>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</si>
  <si>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</si>
  <si>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</si>
  <si>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</si>
  <si>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</si>
  <si>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</si>
  <si>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</si>
  <si>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</si>
  <si>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</si>
  <si>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</si>
  <si>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</si>
  <si>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</si>
  <si>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</si>
  <si>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</si>
  <si>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</si>
  <si>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</si>
  <si>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</si>
  <si>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</si>
  <si>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</si>
  <si>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</si>
  <si>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</si>
  <si>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</si>
  <si>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</si>
  <si>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</si>
  <si>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</si>
  <si>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</si>
  <si>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</si>
  <si>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</si>
  <si>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</si>
  <si>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</si>
  <si>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</si>
  <si>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</si>
  <si>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</si>
  <si>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</si>
  <si>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</si>
  <si>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</si>
  <si>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</si>
  <si>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</si>
  <si>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</si>
  <si>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</si>
  <si>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</si>
  <si>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</si>
  <si>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</si>
  <si>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</si>
  <si>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</si>
  <si>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</si>
  <si>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</si>
  <si>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</si>
  <si>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</si>
  <si>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</si>
  <si>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</si>
  <si>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</si>
  <si>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</si>
  <si>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</si>
  <si>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</si>
  <si>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</si>
  <si>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</si>
  <si>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</si>
  <si>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</si>
  <si>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</si>
  <si>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</si>
  <si>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</si>
  <si>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</si>
  <si>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</si>
  <si>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</si>
  <si>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</si>
  <si>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</si>
  <si>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</si>
  <si>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</si>
  <si>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</si>
  <si>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</si>
  <si>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</si>
  <si>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</si>
  <si>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</si>
  <si>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</si>
  <si>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</si>
  <si>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</si>
  <si>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</si>
  <si>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</si>
  <si>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</si>
  <si>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</si>
  <si>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</si>
  <si>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</si>
  <si>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</si>
  <si>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</si>
  <si>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</si>
  <si>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</si>
  <si>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</si>
  <si>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</si>
  <si>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</si>
  <si>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</si>
  <si>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</si>
  <si>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</si>
  <si>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</si>
  <si>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</si>
  <si>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</si>
  <si>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</si>
  <si>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</si>
  <si>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</si>
  <si>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</si>
  <si>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</si>
  <si>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</si>
  <si>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</si>
  <si>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</si>
  <si>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</si>
  <si>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</si>
  <si>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</si>
  <si>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</si>
  <si>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</si>
  <si>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</si>
  <si>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</si>
  <si>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</si>
  <si>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</si>
  <si>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</si>
  <si>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</si>
  <si>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</si>
  <si>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</si>
  <si>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</si>
  <si>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</si>
  <si>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</si>
  <si>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</si>
  <si>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</si>
  <si>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</si>
  <si>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</si>
  <si>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</si>
  <si>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</si>
  <si>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</si>
  <si>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</si>
  <si>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</si>
  <si>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</si>
  <si>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</si>
  <si>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</si>
  <si>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</si>
  <si>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</si>
  <si>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</si>
  <si>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</si>
  <si>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</si>
  <si>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</si>
  <si>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</si>
  <si>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</si>
  <si>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</si>
  <si>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</si>
  <si>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</si>
  <si>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</si>
  <si>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</si>
  <si>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</si>
  <si>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</si>
  <si>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</si>
  <si>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</si>
  <si>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</si>
  <si>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</si>
  <si>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</si>
  <si>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</si>
  <si>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</si>
  <si>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</si>
  <si>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</si>
  <si>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</si>
  <si>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</si>
  <si>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</si>
  <si>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</si>
  <si>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</si>
  <si>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</si>
  <si>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</si>
  <si>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</si>
  <si>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</si>
  <si>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</si>
  <si>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</si>
  <si>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</si>
  <si>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</si>
  <si>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</si>
  <si>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</si>
  <si>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</si>
  <si>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</si>
  <si>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</si>
  <si>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</si>
  <si>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</si>
  <si>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</si>
  <si>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</si>
  <si>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</si>
  <si>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</si>
  <si>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</si>
  <si>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</si>
  <si>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</si>
  <si>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</si>
  <si>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</si>
  <si>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</si>
  <si>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</si>
  <si>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</si>
  <si>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</si>
  <si>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</si>
  <si>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</si>
  <si>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</si>
  <si>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</si>
  <si>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</si>
  <si>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</si>
  <si>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</si>
  <si>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</si>
  <si>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</si>
  <si>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</si>
  <si>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</si>
  <si>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</si>
  <si>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</si>
  <si>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</si>
  <si>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</si>
  <si>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</si>
  <si>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</si>
  <si>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</si>
  <si>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</si>
  <si>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</si>
  <si>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</si>
  <si>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</si>
  <si>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</si>
  <si>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</si>
  <si>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</si>
  <si>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</si>
  <si>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</si>
  <si>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</si>
  <si>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</si>
  <si>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</si>
  <si>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</si>
  <si>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</si>
  <si>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</si>
  <si>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</si>
  <si>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</si>
  <si>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</si>
  <si>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</si>
  <si>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</si>
  <si>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</si>
  <si>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</si>
  <si>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</si>
  <si>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</si>
  <si>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</si>
  <si>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</si>
  <si>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</si>
  <si>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</si>
  <si>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</si>
  <si>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</si>
  <si>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</si>
  <si>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</si>
  <si>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</si>
  <si>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</si>
  <si>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</si>
  <si>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</si>
  <si>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</si>
  <si>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</si>
  <si>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</si>
  <si>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</si>
  <si>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</si>
  <si>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</si>
  <si>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</si>
  <si>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</si>
  <si>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</si>
  <si>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</si>
  <si>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</si>
  <si>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</si>
  <si>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</si>
  <si>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</si>
  <si>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</si>
  <si>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</si>
  <si>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</si>
  <si>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</si>
  <si>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</si>
  <si>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</si>
  <si>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</si>
  <si>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</si>
  <si>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</si>
  <si>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</si>
  <si>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</si>
  <si>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</si>
  <si>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</si>
  <si>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</si>
  <si>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</si>
  <si>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</si>
  <si>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</si>
  <si>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</si>
  <si>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</si>
  <si>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</si>
  <si>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</si>
  <si>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</si>
  <si>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</si>
  <si>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</si>
  <si>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</si>
  <si>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</si>
  <si>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</si>
  <si>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</si>
  <si>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</si>
  <si>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</si>
  <si>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</si>
  <si>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</si>
  <si>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</si>
  <si>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</si>
  <si>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</si>
  <si>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</si>
  <si>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</si>
  <si>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</si>
  <si>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</si>
  <si>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</si>
  <si>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</si>
  <si>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</si>
  <si>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</si>
  <si>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</si>
  <si>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</si>
  <si>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</si>
  <si>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</si>
  <si>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</si>
  <si>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</si>
  <si>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</si>
  <si>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</si>
  <si>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</si>
  <si>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</si>
  <si>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</si>
  <si>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</si>
  <si>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</si>
  <si>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</si>
  <si>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</si>
  <si>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</si>
  <si>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</si>
  <si>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</si>
  <si>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</si>
  <si>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</si>
  <si>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</si>
  <si>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</si>
  <si>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</si>
  <si>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</si>
  <si>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</si>
  <si>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</si>
  <si>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</si>
  <si>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</si>
  <si>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</si>
  <si>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</si>
  <si>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</si>
  <si>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</si>
  <si>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</si>
  <si>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</si>
  <si>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</si>
  <si>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</si>
  <si>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</si>
  <si>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</si>
  <si>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</si>
  <si>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</si>
  <si>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</si>
  <si>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</si>
  <si>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</si>
  <si>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</si>
  <si>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</si>
  <si>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</si>
  <si>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</si>
  <si>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</si>
  <si>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</si>
  <si>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</si>
  <si>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</si>
  <si>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</si>
  <si>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</si>
  <si>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</si>
  <si>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</si>
  <si>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</si>
  <si>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</si>
  <si>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</si>
  <si>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</si>
  <si>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</si>
  <si>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</si>
  <si>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</si>
  <si>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</si>
  <si>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</si>
  <si>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</si>
  <si>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</si>
  <si>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</si>
  <si>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</si>
  <si>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</si>
  <si>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</si>
  <si>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</si>
  <si>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</si>
  <si>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</si>
  <si>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</si>
  <si>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</si>
  <si>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</si>
  <si>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</si>
  <si>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</si>
  <si>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</si>
  <si>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</si>
  <si>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</si>
  <si>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</si>
  <si>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</si>
  <si>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</si>
  <si>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</si>
  <si>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</si>
  <si>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</si>
  <si>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</si>
  <si>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</si>
  <si>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</si>
  <si>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</si>
  <si>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</si>
  <si>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</si>
  <si>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</si>
  <si>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</si>
  <si>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</si>
  <si>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</si>
  <si>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</si>
  <si>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</si>
  <si>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</si>
  <si>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</si>
  <si>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</si>
  <si>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</si>
  <si>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</si>
  <si>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</si>
  <si>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</si>
  <si>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</si>
  <si>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</si>
  <si>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</si>
  <si>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</si>
  <si>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</si>
  <si>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</si>
  <si>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</si>
  <si>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</si>
  <si>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</si>
  <si>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</si>
  <si>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</si>
  <si>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</si>
  <si>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</si>
  <si>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</si>
  <si>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</si>
  <si>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</si>
  <si>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</si>
  <si>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</si>
  <si>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</si>
  <si>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</si>
  <si>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</si>
  <si>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</si>
  <si>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</si>
  <si>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</si>
  <si>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</si>
  <si>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</si>
  <si>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</si>
  <si>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</si>
  <si>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</si>
  <si>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</si>
  <si>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</si>
  <si>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</si>
  <si>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</si>
  <si>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</si>
  <si>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</si>
  <si>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</si>
  <si>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</si>
  <si>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</si>
  <si>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</si>
  <si>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</si>
  <si>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</si>
  <si>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</si>
  <si>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</si>
  <si>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</si>
  <si>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</si>
  <si>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</si>
  <si>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</si>
  <si>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</si>
  <si>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</si>
  <si>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</si>
  <si>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</si>
  <si>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</si>
  <si>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</si>
  <si>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</si>
  <si>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</si>
  <si>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</si>
  <si>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</si>
  <si>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</si>
  <si>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</si>
  <si>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</si>
  <si>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</si>
  <si>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</si>
  <si>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</si>
  <si>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</si>
  <si>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</si>
  <si>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</si>
  <si>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</si>
  <si>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</si>
  <si>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</si>
  <si>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</si>
  <si>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</si>
  <si>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</si>
  <si>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</si>
  <si>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</si>
  <si>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</si>
  <si>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</si>
  <si>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</si>
  <si>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</si>
  <si>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</si>
  <si>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</si>
  <si>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</si>
  <si>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</si>
  <si>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</si>
  <si>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</si>
  <si>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</si>
  <si>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</si>
  <si>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</si>
  <si>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</si>
  <si>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</si>
  <si>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</si>
  <si>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</si>
  <si>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</si>
  <si>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</si>
  <si>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</si>
  <si>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</si>
  <si>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</si>
  <si>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</si>
  <si>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</si>
  <si>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</si>
  <si>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</si>
  <si>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</si>
  <si>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</si>
  <si>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</si>
  <si>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</si>
  <si>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</si>
  <si>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</si>
  <si>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</si>
  <si>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</si>
  <si>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</si>
  <si>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</si>
  <si>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</si>
  <si>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</si>
  <si>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</si>
  <si>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</si>
  <si>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</si>
  <si>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</si>
  <si>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</si>
  <si>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</si>
  <si>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</si>
  <si>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</si>
  <si>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</si>
  <si>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</si>
  <si>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</si>
  <si>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</si>
  <si>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</si>
  <si>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</si>
  <si>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</si>
  <si>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</si>
  <si>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</si>
  <si>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</si>
  <si>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</si>
  <si>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</si>
  <si>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</si>
  <si>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</si>
  <si>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</si>
  <si>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</si>
  <si>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</si>
  <si>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</si>
  <si>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</si>
  <si>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</si>
  <si>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</si>
  <si>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</si>
  <si>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</si>
  <si>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</si>
  <si>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</si>
  <si>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</si>
  <si>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</si>
  <si>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</si>
  <si>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</si>
  <si>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</si>
  <si>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</si>
  <si>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</si>
  <si>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</si>
  <si>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</si>
  <si>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</si>
  <si>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</si>
  <si>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</si>
  <si>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</si>
  <si>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</si>
  <si>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</si>
  <si>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</si>
  <si>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</si>
  <si>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</si>
  <si>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</si>
  <si>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</si>
  <si>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</si>
  <si>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</si>
  <si>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</si>
  <si>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</si>
  <si>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</si>
  <si>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</si>
  <si>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</si>
  <si>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</si>
  <si>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</si>
  <si>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</si>
  <si>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</si>
  <si>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</si>
  <si>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</si>
  <si>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</si>
  <si>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</si>
  <si>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</si>
  <si>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</si>
  <si>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</si>
  <si>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</si>
  <si>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</si>
  <si>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</si>
  <si>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</si>
  <si>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</si>
  <si>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</si>
  <si>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</si>
  <si>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</si>
  <si>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</si>
  <si>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</si>
  <si>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</si>
  <si>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</si>
  <si>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</si>
  <si>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</si>
  <si>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</si>
  <si>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</si>
  <si>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</si>
  <si>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</si>
  <si>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</si>
  <si>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</si>
  <si>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</si>
  <si>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</si>
  <si>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</si>
  <si>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</si>
  <si>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</si>
  <si>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</si>
  <si>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</si>
  <si>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</si>
  <si>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</si>
  <si>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</si>
  <si>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</si>
  <si>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</si>
  <si>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</si>
  <si>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</si>
  <si>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</si>
  <si>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</si>
  <si>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</si>
  <si>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</si>
  <si>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</si>
  <si>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</si>
  <si>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</si>
  <si>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</si>
  <si>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</si>
  <si>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</si>
  <si>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</si>
  <si>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</si>
  <si>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</si>
  <si>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</si>
  <si>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</si>
  <si>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</si>
  <si>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</si>
  <si>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</si>
  <si>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</si>
  <si>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</si>
  <si>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</si>
  <si>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</si>
  <si>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</si>
  <si>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</si>
  <si>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</si>
  <si>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</si>
  <si>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</si>
  <si>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</si>
  <si>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</si>
  <si>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</si>
  <si>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</si>
  <si>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</si>
  <si>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</si>
  <si>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</si>
  <si>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</si>
  <si>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</si>
  <si>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</si>
  <si>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</si>
  <si>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</si>
  <si>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</si>
  <si>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</si>
  <si>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</si>
  <si>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</si>
  <si>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</si>
  <si>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</si>
  <si>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</si>
  <si>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</si>
  <si>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</si>
  <si>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</si>
  <si>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</si>
  <si>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</si>
  <si>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</si>
  <si>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</si>
  <si>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</si>
  <si>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</si>
  <si>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</si>
  <si>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</si>
  <si>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</si>
  <si>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</si>
  <si>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</si>
  <si>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</si>
  <si>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</si>
  <si>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</si>
  <si>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</si>
  <si>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</si>
  <si>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</si>
  <si>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</si>
  <si>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</si>
  <si>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</si>
  <si>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</si>
  <si>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</si>
  <si>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</si>
  <si>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</si>
  <si>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</si>
  <si>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</si>
  <si>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</si>
  <si>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</si>
  <si>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</si>
  <si>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</si>
  <si>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</si>
  <si>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</si>
  <si>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</si>
  <si>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</si>
  <si>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</si>
  <si>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</si>
  <si>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</si>
  <si>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</si>
  <si>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</si>
  <si>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</si>
  <si>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</si>
  <si>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</si>
  <si>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</si>
  <si>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</si>
  <si>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</si>
  <si>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</si>
  <si>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</si>
  <si>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</si>
  <si>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</si>
  <si>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</si>
  <si>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</si>
  <si>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</si>
  <si>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</si>
  <si>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</si>
  <si>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</si>
  <si>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</si>
  <si>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</si>
  <si>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</si>
  <si>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</si>
  <si>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</si>
  <si>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</si>
  <si>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</si>
  <si>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</si>
  <si>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</si>
  <si>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</si>
  <si>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</si>
  <si>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</si>
  <si>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</si>
  <si>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</si>
  <si>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</si>
  <si>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</si>
  <si>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</si>
  <si>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</si>
  <si>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</si>
  <si>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</si>
  <si>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</si>
  <si>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</si>
  <si>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</si>
  <si>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</si>
  <si>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</si>
  <si>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</si>
  <si>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</si>
  <si>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</si>
  <si>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</si>
  <si>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</si>
  <si>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</si>
  <si>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</si>
  <si>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</si>
  <si>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</si>
  <si>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</si>
  <si>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</si>
  <si>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</si>
  <si>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</si>
  <si>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</si>
  <si>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</si>
  <si>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</si>
  <si>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</si>
  <si>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</si>
  <si>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</si>
  <si>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</si>
  <si>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</si>
  <si>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</si>
  <si>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</si>
  <si>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</si>
  <si>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</si>
  <si>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</si>
  <si>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</si>
  <si>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</si>
  <si>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</si>
  <si>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</si>
  <si>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</si>
  <si>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</si>
  <si>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</si>
  <si>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</si>
  <si>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</si>
  <si>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</si>
  <si>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</si>
  <si>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</si>
  <si>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</si>
  <si>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</si>
  <si>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</si>
  <si>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</si>
  <si>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</si>
  <si>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</si>
  <si>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</si>
  <si>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</si>
  <si>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</si>
  <si>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</si>
  <si>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</si>
  <si>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</si>
  <si>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</si>
  <si>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</si>
  <si>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</si>
  <si>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</si>
  <si>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</si>
  <si>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</si>
  <si>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</si>
  <si>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</si>
  <si>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</si>
  <si>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</si>
  <si>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</si>
  <si>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</si>
  <si>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</si>
  <si>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</si>
  <si>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</si>
  <si>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</si>
  <si>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</si>
  <si>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</si>
  <si>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</si>
  <si>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</si>
  <si>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</si>
  <si>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</si>
  <si>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</si>
  <si>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</si>
  <si>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</si>
  <si>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</si>
  <si>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</si>
  <si>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</si>
  <si>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</si>
  <si>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</si>
  <si>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</si>
  <si>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</si>
  <si>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</si>
  <si>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</si>
  <si>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</si>
  <si>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</si>
  <si>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</si>
  <si>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</si>
  <si>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</si>
  <si>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</si>
  <si>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</si>
  <si>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</si>
  <si>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</si>
  <si>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</si>
  <si>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</si>
  <si>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</si>
  <si>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</si>
  <si>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</si>
  <si>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</si>
  <si>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</si>
  <si>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</si>
  <si>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</si>
  <si>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</si>
  <si>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</si>
  <si>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</si>
  <si>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</si>
  <si>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</si>
  <si>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</si>
  <si>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</si>
  <si>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</si>
  <si>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</si>
  <si>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</si>
  <si>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</si>
  <si>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</si>
  <si>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</si>
  <si>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</si>
  <si>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</si>
  <si>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</si>
  <si>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</si>
  <si>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</si>
  <si>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</si>
  <si>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</si>
  <si>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</si>
  <si>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</si>
  <si>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</si>
  <si>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</si>
  <si>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</si>
  <si>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</si>
  <si>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</si>
  <si>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</si>
  <si>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</si>
  <si>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</si>
  <si>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</si>
  <si>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</si>
  <si>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</si>
  <si>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</si>
  <si>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</si>
  <si>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</si>
  <si>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</si>
  <si>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</si>
  <si>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</si>
  <si>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</si>
  <si>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</si>
  <si>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</si>
  <si>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</si>
  <si>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</si>
  <si>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</si>
  <si>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</si>
  <si>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</si>
  <si>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</si>
  <si>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</si>
  <si>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</si>
  <si>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</si>
  <si>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</si>
  <si>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</si>
  <si>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</si>
  <si>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</si>
  <si>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</si>
  <si>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</si>
  <si>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</si>
  <si>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</si>
  <si>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</si>
  <si>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</si>
  <si>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</si>
  <si>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</si>
  <si>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</si>
  <si>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</si>
  <si>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</si>
  <si>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</si>
  <si>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</si>
  <si>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</si>
  <si>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</si>
  <si>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</si>
  <si>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</si>
  <si>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</si>
  <si>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</si>
  <si>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</si>
  <si>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</si>
  <si>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</si>
  <si>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</si>
  <si>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</si>
  <si>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</si>
  <si>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</si>
  <si>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</si>
  <si>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</si>
  <si>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</si>
  <si>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</si>
  <si>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</si>
  <si>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</si>
  <si>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</si>
  <si>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</si>
  <si>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</si>
  <si>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</si>
  <si>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</si>
  <si>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</si>
  <si>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</si>
  <si>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</si>
  <si>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</si>
  <si>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</si>
  <si>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</si>
  <si>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</si>
  <si>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</si>
  <si>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</si>
  <si>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</si>
  <si>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</si>
  <si>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</si>
  <si>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</si>
  <si>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</si>
  <si>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</si>
  <si>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</si>
  <si>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</si>
  <si>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</si>
  <si>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</si>
  <si>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</si>
  <si>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</si>
  <si>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</si>
  <si>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</si>
  <si>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</si>
  <si>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</si>
  <si>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</si>
  <si>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</si>
  <si>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</si>
  <si>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</si>
  <si>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</si>
  <si>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</si>
  <si>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</si>
  <si>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</si>
  <si>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</si>
  <si>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</si>
  <si>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</si>
  <si>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</si>
  <si>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</si>
  <si>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</si>
  <si>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</si>
  <si>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</si>
  <si>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</si>
  <si>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</si>
  <si>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</si>
  <si>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</si>
  <si>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</si>
  <si>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</si>
  <si>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</si>
  <si>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</si>
  <si>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</si>
  <si>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</si>
  <si>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</si>
  <si>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</si>
  <si>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</si>
  <si>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</si>
  <si>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</si>
  <si>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</si>
  <si>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</si>
  <si>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</si>
  <si>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</si>
  <si>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</si>
  <si>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</si>
  <si>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</si>
  <si>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</si>
  <si>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</si>
  <si>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</si>
  <si>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</si>
  <si>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</si>
  <si>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</si>
  <si>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</si>
  <si>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</si>
  <si>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</si>
  <si>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</si>
  <si>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</si>
  <si>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</si>
  <si>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</si>
  <si>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</si>
  <si>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</si>
  <si>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</si>
  <si>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</si>
  <si>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</si>
  <si>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</si>
  <si>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</si>
  <si>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</si>
  <si>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</si>
  <si>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</si>
  <si>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</si>
  <si>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</si>
  <si>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</si>
  <si>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</si>
  <si>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</si>
  <si>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</si>
  <si>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</si>
  <si>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</si>
  <si>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</si>
  <si>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</si>
  <si>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</si>
  <si>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</si>
  <si>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</si>
  <si>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</si>
  <si>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</si>
  <si>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</si>
  <si>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</si>
  <si>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</si>
  <si>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</si>
  <si>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</si>
  <si>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</si>
  <si>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</si>
  <si>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</si>
  <si>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</si>
  <si>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</si>
  <si>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</si>
  <si>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</si>
  <si>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</si>
  <si>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</si>
  <si>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</si>
  <si>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</si>
  <si>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</si>
  <si>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</si>
  <si>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</si>
  <si>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</si>
  <si>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</si>
  <si>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</si>
  <si>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</si>
  <si>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</si>
  <si>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</si>
  <si>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</si>
  <si>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</si>
  <si>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</si>
  <si>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</si>
  <si>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</si>
  <si>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</si>
  <si>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</si>
  <si>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</si>
  <si>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</si>
  <si>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</si>
  <si>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</si>
  <si>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</si>
  <si>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</si>
  <si>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</si>
  <si>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</si>
  <si>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</si>
  <si>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</si>
  <si>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</si>
  <si>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</si>
  <si>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</si>
  <si>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</si>
  <si>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</si>
  <si>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</si>
  <si>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</si>
  <si>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</si>
  <si>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</si>
  <si>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</si>
  <si>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</si>
  <si>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</si>
  <si>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</si>
  <si>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</si>
  <si>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</si>
  <si>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</si>
  <si>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</si>
  <si>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</si>
  <si>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</si>
  <si>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</si>
  <si>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</si>
  <si>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</si>
  <si>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</si>
  <si>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</si>
  <si>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</si>
  <si>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</si>
  <si>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</si>
  <si>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</si>
  <si>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</si>
  <si>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</si>
  <si>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</si>
  <si>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</si>
  <si>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</si>
  <si>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</si>
  <si>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</si>
  <si>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</si>
  <si>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</si>
  <si>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</si>
  <si>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</si>
  <si>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</si>
  <si>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</si>
  <si>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</si>
  <si>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</si>
  <si>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</si>
  <si>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</si>
  <si>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</si>
  <si>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</si>
  <si>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</si>
  <si>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</si>
  <si>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</si>
  <si>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</si>
  <si>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</si>
  <si>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</si>
  <si>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</si>
  <si>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</si>
  <si>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</si>
  <si>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</si>
  <si>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</si>
  <si>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</si>
  <si>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</si>
  <si>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</si>
  <si>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</si>
  <si>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</si>
  <si>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</si>
  <si>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</si>
  <si>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</si>
  <si>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</si>
  <si>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</si>
  <si>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</si>
  <si>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</si>
  <si>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</si>
  <si>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</si>
  <si>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</si>
  <si>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</si>
  <si>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</si>
  <si>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</si>
  <si>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</si>
  <si>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</si>
  <si>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</si>
  <si>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</si>
  <si>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</si>
  <si>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</si>
  <si>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</si>
  <si>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</si>
  <si>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</si>
  <si>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</si>
  <si>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</si>
  <si>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</si>
  <si>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</si>
  <si>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</si>
  <si>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</si>
  <si>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</si>
  <si>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</si>
  <si>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</si>
  <si>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</si>
  <si>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</si>
  <si>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</si>
  <si>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</si>
  <si>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</si>
  <si>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</si>
  <si>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</si>
  <si>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</si>
  <si>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</si>
  <si>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</si>
  <si>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</si>
  <si>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</si>
  <si>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</si>
  <si>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</si>
  <si>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</si>
  <si>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</si>
  <si>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</si>
  <si>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</si>
  <si>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</si>
  <si>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</si>
  <si>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</si>
  <si>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</si>
  <si>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</si>
  <si>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</si>
  <si>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</si>
  <si>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</si>
  <si>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</si>
  <si>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</si>
  <si>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</si>
  <si>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</si>
  <si>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</si>
  <si>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</si>
  <si>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</si>
  <si>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</si>
  <si>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</si>
  <si>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</si>
  <si>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</si>
  <si>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</si>
  <si>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</si>
  <si>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</si>
  <si>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</si>
  <si>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</si>
  <si>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</si>
  <si>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</si>
  <si>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</si>
  <si>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</si>
  <si>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</si>
  <si>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</si>
  <si>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</si>
  <si>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</si>
  <si>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</si>
  <si>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</si>
  <si>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</si>
  <si>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</si>
  <si>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</si>
  <si>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</si>
  <si>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</si>
  <si>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</si>
  <si>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</si>
  <si>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</si>
  <si>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</si>
  <si>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</si>
  <si>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</si>
  <si>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</si>
  <si>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</si>
  <si>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</si>
  <si>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</si>
  <si>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</si>
  <si>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</si>
  <si>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</si>
  <si>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</si>
  <si>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</si>
  <si>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</si>
  <si>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</si>
  <si>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</si>
  <si>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</si>
  <si>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</si>
  <si>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</si>
  <si>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</si>
  <si>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</si>
  <si>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</si>
  <si>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</si>
  <si>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</si>
  <si>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</si>
  <si>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</si>
  <si>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</si>
  <si>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</si>
  <si>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</si>
  <si>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</si>
  <si>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</si>
  <si>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</si>
  <si>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</si>
  <si>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</si>
  <si>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</si>
  <si>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</si>
  <si>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</si>
  <si>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</si>
  <si>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</si>
  <si>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</si>
  <si>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</si>
  <si>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</si>
  <si>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</si>
  <si>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</si>
  <si>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</si>
  <si>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</si>
  <si>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</si>
  <si>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</si>
  <si>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</si>
  <si>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</si>
  <si>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</si>
  <si>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</si>
  <si>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</si>
  <si>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</si>
  <si>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</si>
  <si>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</si>
  <si>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</si>
  <si>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</si>
  <si>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</si>
  <si>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</si>
  <si>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</si>
  <si>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</si>
  <si>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</si>
  <si>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</si>
  <si>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</si>
  <si>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</si>
  <si>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</si>
  <si>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</si>
  <si>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</si>
  <si>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</si>
  <si>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</si>
  <si>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</si>
  <si>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</si>
  <si>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</si>
  <si>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</si>
  <si>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</si>
  <si>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</si>
  <si>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</si>
  <si>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</si>
  <si>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</si>
  <si>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</si>
  <si>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</si>
  <si>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</si>
  <si>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</si>
  <si>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</si>
  <si>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</si>
  <si>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</si>
  <si>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</si>
  <si>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</si>
  <si>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</si>
  <si>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</si>
  <si>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</si>
  <si>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</si>
  <si>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</si>
  <si>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</si>
  <si>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</si>
  <si>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</si>
  <si>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</si>
  <si>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</si>
  <si>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</si>
  <si>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</si>
  <si>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</si>
  <si>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</si>
  <si>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</si>
  <si>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</si>
  <si>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</si>
  <si>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</si>
  <si>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</si>
  <si>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</si>
  <si>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</si>
  <si>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</si>
  <si>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</si>
  <si>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</si>
  <si>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</si>
  <si>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</si>
  <si>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</si>
  <si>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</si>
  <si>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</si>
  <si>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</si>
  <si>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</si>
  <si>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</si>
  <si>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</si>
  <si>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</si>
  <si>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</si>
  <si>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</si>
  <si>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</si>
  <si>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</si>
  <si>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</si>
  <si>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</si>
  <si>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</si>
  <si>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</si>
  <si>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</si>
  <si>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</si>
  <si>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</si>
  <si>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</si>
  <si>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</si>
  <si>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</si>
  <si>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</si>
  <si>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</si>
  <si>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</si>
  <si>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</si>
  <si>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</si>
  <si>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</si>
  <si>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</si>
  <si>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</si>
  <si>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</si>
  <si>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</si>
  <si>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</si>
  <si>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</si>
  <si>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</si>
  <si>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</si>
  <si>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</si>
  <si>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</si>
  <si>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</si>
  <si>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</si>
  <si>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</si>
  <si>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</si>
  <si>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</si>
  <si>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</si>
  <si>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</si>
  <si>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</si>
  <si>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</si>
  <si>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</si>
  <si>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</si>
  <si>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</si>
  <si>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</si>
  <si>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</si>
  <si>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</si>
  <si>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</si>
  <si>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</si>
  <si>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</si>
  <si>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</si>
  <si>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</si>
  <si>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</si>
  <si>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</si>
  <si>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</si>
  <si>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</si>
  <si>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</si>
  <si>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</si>
  <si>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</si>
  <si>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</si>
  <si>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</si>
  <si>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</si>
  <si>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</si>
  <si>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</si>
  <si>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</si>
  <si>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</si>
  <si>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</si>
  <si>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</si>
  <si>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</si>
  <si>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</si>
  <si>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</si>
  <si>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</si>
  <si>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</si>
  <si>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</si>
  <si>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</si>
  <si>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</si>
  <si>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</si>
  <si>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</si>
  <si>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</si>
  <si>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</si>
  <si>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</si>
  <si>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</si>
  <si>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</si>
  <si>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</si>
  <si>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</si>
  <si>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</si>
  <si>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</si>
  <si>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</si>
  <si>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</si>
  <si>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</si>
  <si>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</si>
  <si>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</si>
  <si>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</si>
  <si>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</si>
  <si>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</si>
  <si>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</si>
  <si>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</si>
  <si>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</si>
  <si>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</si>
  <si>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</si>
  <si>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</si>
  <si>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</si>
  <si>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</si>
  <si>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</si>
  <si>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</si>
  <si>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</si>
  <si>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</si>
  <si>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</si>
  <si>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</si>
  <si>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</si>
  <si>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</si>
  <si>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</si>
  <si>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</si>
  <si>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</si>
  <si>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</si>
  <si>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</si>
  <si>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</si>
  <si>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</si>
  <si>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</si>
  <si>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</si>
  <si>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</si>
  <si>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</si>
  <si>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</si>
  <si>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</si>
  <si>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</si>
  <si>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</si>
  <si>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</si>
  <si>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</si>
  <si>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</si>
  <si>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</si>
  <si>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</si>
  <si>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</si>
  <si>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</si>
  <si>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</si>
  <si>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</si>
  <si>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</si>
  <si>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</si>
  <si>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</si>
  <si>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</si>
  <si>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</si>
  <si>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</si>
  <si>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</si>
  <si>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</si>
  <si>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</si>
  <si>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</si>
  <si>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</si>
  <si>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</si>
  <si>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</si>
  <si>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</si>
  <si>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</si>
  <si>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</si>
  <si>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</si>
  <si>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</si>
  <si>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</si>
  <si>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</si>
  <si>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</si>
  <si>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</si>
  <si>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</si>
  <si>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</si>
  <si>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</si>
  <si>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</si>
  <si>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</si>
  <si>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</si>
  <si>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</si>
  <si>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</si>
  <si>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</si>
  <si>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</si>
  <si>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</si>
  <si>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</si>
  <si>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</si>
  <si>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</si>
  <si>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</si>
  <si>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</si>
  <si>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</si>
  <si>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</si>
  <si>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</si>
  <si>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</si>
  <si>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</si>
  <si>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</si>
  <si>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</si>
  <si>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</si>
  <si>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</si>
  <si>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</si>
  <si>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</si>
  <si>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</si>
  <si>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</si>
  <si>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</si>
  <si>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</si>
  <si>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</si>
  <si>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</si>
  <si>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</si>
  <si>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</si>
  <si>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</si>
  <si>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</si>
  <si>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</si>
  <si>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</si>
  <si>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</si>
  <si>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</si>
  <si>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</si>
  <si>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</si>
  <si>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</si>
  <si>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</si>
  <si>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</si>
  <si>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</si>
  <si>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</si>
  <si>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</si>
  <si>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</si>
  <si>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</si>
  <si>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</si>
  <si>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</si>
  <si>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</si>
  <si>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</si>
  <si>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</si>
  <si>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</si>
  <si>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</si>
  <si>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</si>
  <si>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</si>
  <si>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</si>
  <si>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</si>
  <si>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</si>
  <si>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</si>
  <si>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</si>
  <si>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</si>
  <si>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</si>
  <si>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</si>
  <si>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</si>
  <si>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</si>
  <si>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</si>
  <si>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</si>
  <si>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</si>
  <si>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</si>
  <si>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</si>
  <si>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</si>
  <si>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</si>
  <si>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</si>
  <si>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</si>
  <si>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</si>
  <si>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</si>
  <si>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</si>
  <si>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</si>
  <si>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</si>
  <si>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</si>
  <si>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</si>
  <si>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</si>
  <si>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</si>
  <si>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</si>
  <si>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</si>
  <si>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</si>
  <si>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</si>
  <si>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</si>
  <si>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</si>
  <si>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</si>
  <si>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</si>
  <si>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</si>
  <si>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</si>
  <si>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</si>
  <si>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</si>
  <si>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</si>
  <si>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</si>
  <si>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</si>
  <si>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</si>
  <si>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</si>
  <si>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</si>
  <si>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</si>
  <si>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</si>
  <si>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</si>
  <si>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</si>
  <si>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</si>
  <si>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</si>
  <si>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</si>
  <si>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</si>
  <si>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</si>
  <si>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</si>
  <si>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</si>
  <si>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</si>
  <si>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</si>
  <si>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</si>
  <si>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</si>
  <si>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</si>
  <si>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</si>
  <si>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</si>
  <si>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</si>
  <si>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</si>
  <si>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</si>
  <si>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</si>
  <si>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</si>
  <si>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</si>
  <si>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</si>
  <si>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</si>
  <si>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</si>
  <si>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</si>
  <si>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</si>
  <si>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</si>
  <si>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</si>
  <si>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</si>
  <si>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</si>
  <si>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</si>
  <si>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</si>
  <si>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</si>
  <si>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</si>
  <si>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</si>
  <si>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</si>
  <si>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</si>
  <si>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</si>
  <si>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</si>
  <si>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</si>
  <si>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</si>
  <si>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</si>
  <si>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</si>
  <si>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</si>
  <si>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</si>
  <si>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</si>
  <si>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</si>
  <si>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</si>
  <si>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</si>
  <si>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</si>
  <si>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</si>
  <si>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</si>
  <si>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</si>
  <si>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</si>
  <si>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</si>
  <si>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</si>
  <si>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</si>
  <si>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</si>
  <si>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</si>
  <si>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</si>
  <si>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</si>
  <si>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</si>
  <si>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</si>
  <si>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</si>
  <si>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</si>
  <si>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</si>
  <si>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</si>
  <si>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</si>
  <si>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</si>
  <si>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</si>
  <si>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</si>
  <si>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</si>
  <si>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</si>
  <si>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</si>
  <si>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</si>
  <si>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</si>
  <si>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</si>
  <si>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</si>
  <si>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</si>
  <si>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</si>
  <si>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</si>
  <si>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</si>
  <si>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</si>
  <si>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</si>
  <si>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</si>
  <si>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</si>
  <si>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</si>
  <si>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</si>
  <si>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</si>
  <si>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</si>
  <si>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</si>
  <si>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</si>
  <si>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</si>
  <si>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</si>
  <si>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</si>
  <si>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</si>
  <si>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</si>
  <si>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</si>
  <si>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</si>
  <si>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</si>
  <si>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</si>
  <si>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</si>
  <si>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</si>
  <si>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</si>
  <si>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</si>
  <si>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</si>
  <si>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</si>
  <si>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</si>
  <si>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</si>
  <si>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</si>
  <si>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</si>
  <si>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</si>
  <si>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</si>
  <si>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</si>
  <si>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</si>
  <si>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</si>
  <si>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</si>
  <si>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</si>
  <si>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</si>
  <si>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</si>
  <si>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</si>
  <si>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</si>
  <si>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</si>
  <si>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</si>
  <si>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</si>
  <si>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</si>
  <si>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</si>
  <si>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</si>
  <si>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</si>
  <si>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</si>
  <si>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</si>
  <si>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</si>
  <si>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</si>
  <si>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</si>
  <si>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</si>
  <si>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</si>
  <si>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</si>
  <si>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</si>
  <si>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</si>
  <si>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</si>
  <si>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</si>
  <si>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</si>
  <si>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</si>
  <si>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</si>
  <si>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</si>
  <si>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</si>
  <si>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</si>
  <si>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</si>
  <si>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</si>
  <si>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</si>
  <si>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</si>
  <si>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</si>
  <si>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</si>
  <si>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</si>
  <si>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</si>
  <si>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</si>
  <si>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</si>
  <si>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</si>
  <si>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</si>
  <si>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</si>
  <si>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</si>
  <si>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</si>
  <si>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</si>
  <si>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</si>
  <si>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</si>
  <si>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</si>
  <si>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</si>
  <si>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</si>
  <si>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</si>
  <si>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</si>
  <si>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</si>
  <si>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</si>
  <si>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</si>
  <si>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</si>
  <si>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</si>
  <si>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</si>
  <si>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</si>
  <si>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</si>
  <si>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</si>
  <si>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</si>
  <si>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</si>
  <si>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</si>
  <si>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</si>
  <si>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</si>
  <si>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</si>
  <si>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</si>
  <si>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</si>
  <si>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</si>
  <si>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</si>
  <si>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</si>
  <si>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</si>
  <si>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</si>
  <si>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</si>
  <si>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</si>
  <si>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</si>
  <si>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</si>
  <si>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</si>
  <si>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</si>
  <si>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</si>
  <si>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</si>
  <si>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</si>
  <si>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</si>
  <si>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</si>
  <si>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</si>
  <si>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</si>
  <si>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</si>
  <si>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</si>
  <si>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</si>
  <si>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</si>
  <si>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</si>
  <si>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</si>
  <si>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</si>
  <si>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</si>
  <si>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</si>
  <si>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</si>
  <si>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</si>
  <si>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</si>
  <si>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</si>
  <si>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</si>
  <si>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</si>
  <si>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</si>
  <si>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</si>
  <si>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</si>
  <si>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</si>
  <si>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</si>
  <si>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</si>
  <si>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</si>
  <si>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</si>
  <si>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</si>
  <si>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</si>
  <si>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</si>
  <si>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</si>
  <si>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</si>
  <si>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</si>
  <si>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</si>
  <si>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</si>
  <si>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</si>
  <si>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</si>
  <si>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</si>
  <si>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</si>
  <si>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</si>
  <si>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</si>
  <si>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</si>
  <si>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</si>
  <si>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</si>
  <si>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</si>
  <si>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</si>
  <si>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</si>
  <si>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</si>
  <si>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</si>
  <si>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</si>
  <si>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</si>
  <si>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</si>
  <si>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</si>
  <si>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</si>
  <si>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</si>
  <si>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</si>
  <si>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</si>
  <si>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</si>
  <si>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</si>
  <si>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</si>
  <si>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</si>
  <si>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</si>
  <si>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</si>
  <si>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</si>
  <si>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</si>
  <si>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</si>
  <si>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</si>
  <si>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</si>
  <si>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</si>
  <si>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</si>
  <si>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</si>
  <si>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</si>
  <si>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</si>
  <si>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</si>
  <si>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</si>
  <si>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</si>
  <si>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</si>
  <si>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</si>
  <si>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</si>
  <si>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</si>
  <si>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</si>
  <si>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</si>
  <si>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</si>
  <si>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</si>
  <si>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</si>
  <si>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</si>
  <si>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</si>
  <si>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</si>
  <si>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</si>
  <si>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</si>
  <si>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</si>
  <si>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</si>
  <si>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</si>
  <si>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</si>
  <si>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</si>
  <si>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</si>
  <si>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</si>
  <si>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</si>
  <si>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</si>
  <si>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</si>
  <si>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</si>
  <si>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</si>
  <si>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</si>
  <si>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</si>
  <si>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</si>
  <si>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</si>
  <si>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</si>
  <si>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</si>
  <si>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</si>
  <si>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</si>
  <si>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</si>
  <si>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</si>
  <si>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</si>
  <si>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</si>
  <si>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</si>
  <si>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</si>
  <si>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</si>
  <si>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</si>
  <si>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</si>
  <si>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</si>
  <si>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</si>
  <si>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</si>
  <si>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</si>
  <si>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</si>
  <si>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</si>
  <si>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</si>
  <si>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</si>
  <si>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</si>
  <si>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</si>
  <si>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</si>
  <si>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</si>
  <si>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</si>
  <si>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</si>
  <si>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</si>
  <si>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</si>
  <si>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</si>
  <si>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</si>
  <si>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</si>
  <si>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</si>
  <si>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</si>
  <si>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</si>
  <si>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</si>
  <si>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</si>
  <si>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</si>
  <si>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</si>
  <si>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</si>
  <si>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</si>
  <si>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</si>
  <si>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</si>
  <si>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</si>
  <si>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</si>
  <si>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</si>
  <si>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</si>
  <si>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</si>
  <si>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</si>
  <si>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</si>
  <si>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</si>
  <si>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</si>
  <si>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</si>
  <si>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</si>
  <si>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</si>
  <si>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</si>
  <si>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</si>
  <si>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</si>
  <si>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</si>
  <si>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</si>
  <si>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</si>
  <si>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</si>
  <si>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</si>
  <si>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</si>
  <si>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</si>
  <si>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</si>
  <si>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</si>
  <si>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</si>
  <si>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</si>
  <si>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</si>
  <si>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</si>
  <si>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</si>
  <si>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</si>
  <si>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</si>
  <si>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</si>
  <si>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</si>
  <si>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</si>
  <si>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</si>
  <si>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</si>
  <si>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</si>
  <si>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</si>
  <si>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</si>
  <si>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</si>
  <si>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</si>
  <si>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</si>
  <si>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</si>
  <si>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</si>
  <si>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</si>
  <si>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</si>
  <si>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</si>
  <si>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</si>
  <si>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</si>
  <si>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</si>
  <si>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</si>
  <si>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</si>
  <si>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</si>
  <si>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</si>
  <si>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</si>
  <si>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</si>
  <si>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</si>
  <si>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</si>
  <si>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</si>
  <si>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</si>
  <si>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</si>
  <si>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</si>
  <si>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</si>
  <si>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</si>
  <si>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</si>
  <si>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</si>
  <si>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</si>
  <si>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</si>
  <si>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</si>
  <si>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</si>
  <si>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</si>
  <si>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</si>
  <si>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</si>
  <si>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</si>
  <si>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</si>
  <si>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</si>
  <si>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</si>
  <si>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</si>
  <si>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</si>
  <si>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</si>
  <si>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</si>
  <si>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</si>
  <si>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</si>
  <si>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</si>
  <si>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</si>
  <si>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</si>
  <si>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</si>
  <si>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</si>
  <si>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</si>
  <si>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</si>
  <si>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</si>
  <si>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</si>
  <si>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</si>
  <si>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</si>
  <si>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</si>
  <si>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</si>
  <si>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</si>
  <si>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</si>
  <si>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</si>
  <si>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</si>
  <si>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</si>
  <si>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</si>
  <si>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</si>
  <si>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</si>
  <si>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</si>
  <si>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</si>
  <si>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</si>
  <si>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</si>
  <si>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</si>
  <si>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</si>
  <si>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</si>
  <si>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</si>
  <si>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</si>
  <si>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</si>
  <si>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</si>
  <si>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</si>
  <si>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</si>
  <si>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</si>
  <si>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</si>
  <si>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</si>
  <si>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</si>
  <si>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</si>
  <si>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</si>
  <si>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</si>
  <si>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</si>
  <si>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</si>
  <si>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</si>
  <si>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</si>
  <si>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</si>
  <si>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</si>
  <si>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</si>
  <si>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</si>
  <si>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</si>
  <si>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</si>
  <si>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</si>
  <si>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</si>
  <si>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</si>
  <si>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</si>
  <si>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</si>
  <si>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</si>
  <si>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</si>
  <si>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</si>
  <si>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</si>
  <si>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</si>
  <si>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</si>
  <si>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</si>
  <si>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</si>
  <si>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</si>
  <si>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</si>
  <si>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</si>
  <si>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</si>
  <si>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</si>
  <si>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</si>
  <si>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</si>
  <si>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</si>
  <si>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</si>
  <si>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</si>
  <si>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</si>
  <si>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</si>
  <si>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</si>
  <si>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</si>
  <si>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</si>
  <si>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</si>
  <si>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</si>
  <si>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</si>
  <si>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</si>
  <si>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</si>
  <si>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</si>
  <si>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</si>
  <si>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</si>
  <si>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</si>
  <si>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</si>
  <si>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</si>
  <si>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</si>
  <si>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</si>
  <si>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</si>
  <si>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</si>
  <si>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</si>
  <si>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</si>
  <si>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</si>
  <si>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</si>
  <si>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</si>
  <si>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</si>
  <si>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</si>
  <si>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</si>
  <si>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</si>
  <si>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</si>
  <si>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</si>
  <si>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</si>
  <si>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</si>
  <si>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</si>
  <si>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</si>
  <si>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</si>
  <si>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</si>
  <si>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</si>
  <si>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</si>
  <si>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</si>
  <si>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</si>
  <si>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</si>
  <si>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</si>
  <si>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</si>
  <si>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</si>
  <si>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</si>
  <si>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</si>
  <si>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</si>
  <si>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</si>
  <si>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</si>
  <si>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</si>
  <si>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</si>
  <si>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</si>
  <si>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</si>
  <si>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</si>
  <si>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</si>
  <si>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</si>
  <si>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</si>
  <si>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</si>
  <si>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</si>
  <si>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</si>
  <si>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</si>
  <si>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</si>
  <si>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</si>
  <si>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</si>
  <si>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</si>
  <si>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</si>
  <si>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</si>
  <si>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</si>
  <si>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</si>
  <si>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</si>
  <si>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</si>
  <si>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</si>
  <si>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</si>
  <si>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</si>
  <si>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</si>
  <si>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</si>
  <si>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</si>
  <si>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</si>
  <si>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</si>
  <si>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</si>
  <si>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</si>
  <si>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</si>
  <si>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</si>
  <si>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</si>
  <si>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</si>
  <si>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</si>
  <si>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</si>
  <si>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</si>
  <si>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</si>
  <si>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</si>
  <si>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</si>
  <si>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</si>
  <si>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</si>
  <si>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</si>
  <si>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</si>
  <si>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</si>
  <si>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</si>
  <si>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</si>
  <si>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</si>
  <si>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</si>
  <si>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</si>
  <si>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</si>
  <si>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</si>
  <si>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</si>
  <si>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</si>
  <si>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</si>
  <si>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</si>
  <si>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</si>
  <si>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</si>
  <si>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</si>
  <si>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</si>
  <si>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</si>
  <si>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</si>
  <si>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</si>
  <si>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</si>
  <si>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</si>
  <si>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</si>
  <si>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</si>
  <si>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</si>
  <si>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</si>
  <si>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</si>
  <si>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</si>
  <si>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</si>
  <si>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</si>
  <si>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</si>
  <si>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</si>
  <si>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</si>
  <si>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</si>
  <si>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</si>
  <si>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</si>
  <si>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</si>
  <si>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</si>
  <si>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</si>
  <si>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</si>
  <si>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</si>
  <si>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</si>
  <si>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</si>
  <si>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</si>
  <si>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</si>
  <si>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</si>
  <si>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</si>
  <si>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</si>
  <si>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</si>
  <si>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</si>
  <si>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</si>
  <si>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</si>
  <si>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</si>
  <si>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</si>
  <si>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</si>
  <si>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</si>
  <si>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</si>
  <si>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</si>
  <si>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</si>
  <si>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</si>
  <si>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</si>
  <si>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</si>
  <si>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</si>
  <si>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</si>
  <si>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</si>
  <si>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</si>
  <si>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</si>
  <si>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</si>
  <si>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</si>
  <si>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</si>
  <si>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</si>
  <si>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</si>
  <si>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</si>
  <si>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</si>
  <si>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</si>
  <si>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</si>
  <si>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</si>
  <si>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</si>
  <si>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</si>
  <si>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</si>
  <si>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</si>
  <si>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</si>
  <si>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</si>
  <si>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</si>
  <si>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</si>
  <si>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</si>
  <si>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</si>
  <si>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</si>
  <si>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</si>
  <si>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</si>
  <si>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</si>
  <si>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</si>
  <si>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</si>
  <si>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</si>
  <si>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</si>
  <si>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</si>
  <si>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</si>
  <si>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</si>
  <si>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</si>
  <si>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</si>
  <si>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</si>
  <si>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</si>
  <si>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</si>
  <si>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</si>
  <si>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</si>
  <si>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</si>
  <si>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</si>
  <si>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</si>
  <si>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</si>
  <si>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</si>
  <si>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</si>
  <si>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</si>
  <si>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</si>
  <si>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</si>
  <si>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</si>
  <si>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</si>
  <si>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</si>
  <si>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</si>
  <si>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</si>
  <si>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</si>
  <si>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</si>
  <si>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</si>
  <si>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</si>
  <si>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</si>
  <si>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</si>
  <si>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</si>
  <si>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</si>
  <si>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</si>
  <si>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</si>
  <si>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</si>
  <si>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</si>
  <si>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</si>
  <si>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</si>
  <si>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</si>
  <si>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</si>
  <si>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</si>
  <si>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</si>
  <si>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</si>
  <si>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</si>
  <si>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</si>
  <si>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</si>
  <si>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</si>
  <si>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</si>
  <si>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</si>
  <si>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</si>
  <si>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</si>
  <si>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</si>
  <si>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</si>
  <si>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</si>
  <si>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</si>
  <si>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</si>
  <si>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</si>
  <si>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</si>
  <si>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</si>
  <si>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</si>
  <si>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</si>
  <si>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</si>
  <si>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</si>
  <si>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</si>
  <si>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</si>
  <si>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</si>
  <si>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</si>
  <si>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</si>
  <si>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</si>
  <si>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</si>
  <si>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</si>
  <si>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</si>
  <si>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</si>
  <si>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</si>
  <si>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</si>
  <si>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</si>
  <si>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</si>
  <si>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</si>
  <si>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</si>
  <si>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</si>
  <si>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</si>
  <si>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</si>
  <si>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</si>
  <si>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</si>
  <si>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</si>
  <si>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</si>
  <si>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</si>
  <si>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</si>
  <si>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</si>
  <si>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</si>
  <si>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</si>
  <si>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</si>
  <si>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</si>
  <si>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</si>
  <si>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</si>
  <si>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</si>
  <si>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</si>
  <si>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</si>
  <si>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</si>
  <si>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</si>
  <si>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</si>
  <si>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</si>
  <si>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</si>
  <si>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</si>
  <si>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</si>
  <si>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</si>
  <si>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</si>
  <si>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</si>
  <si>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</si>
  <si>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</si>
  <si>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</si>
  <si>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</si>
  <si>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</si>
  <si>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</si>
  <si>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</si>
  <si>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</si>
  <si>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</si>
  <si>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</si>
  <si>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</si>
  <si>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</si>
  <si>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</si>
  <si>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</si>
  <si>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</si>
  <si>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</si>
  <si>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</si>
  <si>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</si>
  <si>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</si>
  <si>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</si>
  <si>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</si>
  <si>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</si>
  <si>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</si>
  <si>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</si>
  <si>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</si>
  <si>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</si>
  <si>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</si>
  <si>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</si>
  <si>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</si>
  <si>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</si>
  <si>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</si>
  <si>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</si>
  <si>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</si>
  <si>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</si>
  <si>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</si>
  <si>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</si>
  <si>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</si>
  <si>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</si>
  <si>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</si>
  <si>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</si>
  <si>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</si>
  <si>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</si>
  <si>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</si>
  <si>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</si>
  <si>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</si>
  <si>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</si>
  <si>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</si>
  <si>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</si>
  <si>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</si>
  <si>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</si>
  <si>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</si>
  <si>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</si>
  <si>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</si>
  <si>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</si>
  <si>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</si>
  <si>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</si>
  <si>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</si>
  <si>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</si>
  <si>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</si>
  <si>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</si>
  <si>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</si>
  <si>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</si>
  <si>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</si>
  <si>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</si>
  <si>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</si>
  <si>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</si>
  <si>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</si>
  <si>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</si>
  <si>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</si>
  <si>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</si>
  <si>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</si>
  <si>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</si>
  <si>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</si>
  <si>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</si>
  <si>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</si>
  <si>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</si>
  <si>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</si>
  <si>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</si>
  <si>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</si>
  <si>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</si>
  <si>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</si>
  <si>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</si>
  <si>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</si>
  <si>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</si>
  <si>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</si>
  <si>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</si>
  <si>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</si>
  <si>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</si>
  <si>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</si>
  <si>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</si>
  <si>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</si>
  <si>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</si>
  <si>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</si>
  <si>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</si>
  <si>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</si>
  <si>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</si>
  <si>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</si>
  <si>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</si>
  <si>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</si>
  <si>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</si>
  <si>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</si>
  <si>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</si>
  <si>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</si>
  <si>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</si>
  <si>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</si>
  <si>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</si>
  <si>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</si>
  <si>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</si>
  <si>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</si>
  <si>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</si>
  <si>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</si>
  <si>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</si>
  <si>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</si>
  <si>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</si>
  <si>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</si>
  <si>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</si>
  <si>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</si>
  <si>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</si>
  <si>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</si>
  <si>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</si>
  <si>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</si>
  <si>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</si>
  <si>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</si>
  <si>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</si>
  <si>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</si>
  <si>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</si>
  <si>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</si>
  <si>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</si>
  <si>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</si>
  <si>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</si>
  <si>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</si>
  <si>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</si>
  <si>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</si>
  <si>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</si>
  <si>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</si>
  <si>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</si>
  <si>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</si>
  <si>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</si>
  <si>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</si>
  <si>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</si>
  <si>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</si>
  <si>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</si>
  <si>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</si>
  <si>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</si>
  <si>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</si>
  <si>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</si>
  <si>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</si>
  <si>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</si>
  <si>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</si>
  <si>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</si>
  <si>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</si>
  <si>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</si>
  <si>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</si>
  <si>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</si>
  <si>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</si>
  <si>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</si>
  <si>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</si>
  <si>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</si>
  <si>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</si>
  <si>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</si>
  <si>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</si>
  <si>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</si>
  <si>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</si>
  <si>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</si>
  <si>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</si>
  <si>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</si>
  <si>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</si>
  <si>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</si>
  <si>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</si>
  <si>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</si>
  <si>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</si>
  <si>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</si>
  <si>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</si>
  <si>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</si>
  <si>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</si>
  <si>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</si>
  <si>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</si>
  <si>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</si>
  <si>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</si>
  <si>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</si>
  <si>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</si>
  <si>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</si>
  <si>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</si>
  <si>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</si>
  <si>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</si>
  <si>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</si>
  <si>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</si>
  <si>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</si>
  <si>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</si>
  <si>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</si>
  <si>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</si>
  <si>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</si>
  <si>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</si>
  <si>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</si>
  <si>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</si>
  <si>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</si>
  <si>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</si>
  <si>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</si>
  <si>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</si>
  <si>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</si>
  <si>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</si>
  <si>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</si>
  <si>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</si>
  <si>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</si>
  <si>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</si>
  <si>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</si>
  <si>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</si>
  <si>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</si>
  <si>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</si>
  <si>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</si>
  <si>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</si>
  <si>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</si>
  <si>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</si>
  <si>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</si>
  <si>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</si>
  <si>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</si>
  <si>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</si>
  <si>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</si>
  <si>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</si>
  <si>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</si>
  <si>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</si>
  <si>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</si>
  <si>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</si>
  <si>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</si>
  <si>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</si>
  <si>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</si>
  <si>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</si>
  <si>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</si>
  <si>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</si>
  <si>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</si>
  <si>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</si>
  <si>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</si>
  <si>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</si>
  <si>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</si>
  <si>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</si>
  <si>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</si>
  <si>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</si>
  <si>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</si>
  <si>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</si>
  <si>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</si>
  <si>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</si>
  <si>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</si>
  <si>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</si>
  <si>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</si>
  <si>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</si>
  <si>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</si>
  <si>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</si>
  <si>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</si>
  <si>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</si>
  <si>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</si>
  <si>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</si>
  <si>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</si>
  <si>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</si>
  <si>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</si>
  <si>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</si>
  <si>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</si>
  <si>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</si>
  <si>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</si>
  <si>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</si>
  <si>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</si>
  <si>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</si>
  <si>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</si>
  <si>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</si>
  <si>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</si>
  <si>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</si>
  <si>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</si>
  <si>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</si>
  <si>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</si>
  <si>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</si>
  <si>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</si>
  <si>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</si>
  <si>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</si>
  <si>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</si>
  <si>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</si>
  <si>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</si>
  <si>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</si>
  <si>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</si>
  <si>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</si>
  <si>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</si>
  <si>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</si>
  <si>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</si>
  <si>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</si>
  <si>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</si>
  <si>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</si>
  <si>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</si>
  <si>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</si>
  <si>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</si>
  <si>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</si>
  <si>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</si>
  <si>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</si>
  <si>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</si>
  <si>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</si>
  <si>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</si>
  <si>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</si>
  <si>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</si>
  <si>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</si>
  <si>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</si>
  <si>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</si>
  <si>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</si>
  <si>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</si>
  <si>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</si>
  <si>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</si>
  <si>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</si>
  <si>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</si>
  <si>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</si>
  <si>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</si>
  <si>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</si>
  <si>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</si>
  <si>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</si>
  <si>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</si>
  <si>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</si>
  <si>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</si>
  <si>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</si>
  <si>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</si>
  <si>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</si>
  <si>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</si>
  <si>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</si>
  <si>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</si>
  <si>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</si>
  <si>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</si>
  <si>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</si>
  <si>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</si>
  <si>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</si>
  <si>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</si>
  <si>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</si>
  <si>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</si>
  <si>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</si>
  <si>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</si>
  <si>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</si>
  <si>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</si>
  <si>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</si>
  <si>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</si>
  <si>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</si>
  <si>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</si>
  <si>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</si>
  <si>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</si>
  <si>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</si>
  <si>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</si>
  <si>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</si>
  <si>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</si>
  <si>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</si>
  <si>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</si>
  <si>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</si>
  <si>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</si>
  <si>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</si>
  <si>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</si>
  <si>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</si>
  <si>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</si>
  <si>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</si>
  <si>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</si>
  <si>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</si>
  <si>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</si>
  <si>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</si>
  <si>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</si>
  <si>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</si>
  <si>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</si>
  <si>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</si>
  <si>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</si>
  <si>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</si>
  <si>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</si>
  <si>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</si>
  <si>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</si>
  <si>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</si>
  <si>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</si>
  <si>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</si>
  <si>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</si>
  <si>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</si>
  <si>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</si>
  <si>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</si>
  <si>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</si>
  <si>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</si>
  <si>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</si>
  <si>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</si>
  <si>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</si>
  <si>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</si>
  <si>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</si>
  <si>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</si>
  <si>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</si>
  <si>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</si>
  <si>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</si>
  <si>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</si>
  <si>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</si>
  <si>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</si>
  <si>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</si>
  <si>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</si>
  <si>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</si>
  <si>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</si>
  <si>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</si>
  <si>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</si>
  <si>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</si>
  <si>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</si>
  <si>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</si>
  <si>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</si>
  <si>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</si>
  <si>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</si>
  <si>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</si>
  <si>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</si>
  <si>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</si>
  <si>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</si>
  <si>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</si>
  <si>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</si>
  <si>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</si>
  <si>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</si>
  <si>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</si>
  <si>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</si>
  <si>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</si>
  <si>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</si>
  <si>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</si>
  <si>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</si>
  <si>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</si>
  <si>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</si>
  <si>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</si>
  <si>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</si>
  <si>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</si>
  <si>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</si>
  <si>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</si>
  <si>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</si>
  <si>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</si>
  <si>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</si>
  <si>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</si>
  <si>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</si>
  <si>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</si>
  <si>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</si>
  <si>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</si>
  <si>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</si>
  <si>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</si>
  <si>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</si>
  <si>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</si>
  <si>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</si>
  <si>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</si>
  <si>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</si>
  <si>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</si>
  <si>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</si>
  <si>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</si>
  <si>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</si>
  <si>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</si>
  <si>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</si>
  <si>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</si>
  <si>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</si>
  <si>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</si>
  <si>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</si>
  <si>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</si>
  <si>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</si>
  <si>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</si>
  <si>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</si>
  <si>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</si>
  <si>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</si>
  <si>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</si>
  <si>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</si>
  <si>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</si>
  <si>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</si>
  <si>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</si>
  <si>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</si>
  <si>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</si>
  <si>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</si>
  <si>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</si>
  <si>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</si>
  <si>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</si>
  <si>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</si>
  <si>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</si>
  <si>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</si>
  <si>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</si>
  <si>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</si>
  <si>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</si>
  <si>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</si>
  <si>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</si>
  <si>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</si>
  <si>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</si>
  <si>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</si>
  <si>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</si>
  <si>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</si>
  <si>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</si>
  <si>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</si>
  <si>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</si>
  <si>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</si>
  <si>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</si>
  <si>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</si>
  <si>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</si>
  <si>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</si>
  <si>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</si>
  <si>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</si>
  <si>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</si>
  <si>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</si>
  <si>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</si>
  <si>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</si>
  <si>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</si>
  <si>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</si>
  <si>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</si>
  <si>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</si>
  <si>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</si>
  <si>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</si>
  <si>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</si>
  <si>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</si>
  <si>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</si>
  <si>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</si>
  <si>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</si>
  <si>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</si>
  <si>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</si>
  <si>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</si>
  <si>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</si>
  <si>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</si>
  <si>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</si>
  <si>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</si>
  <si>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</si>
  <si>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</si>
  <si>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</si>
  <si>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</si>
  <si>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</si>
  <si>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</si>
  <si>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</si>
  <si>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</si>
  <si>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</si>
  <si>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</si>
  <si>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</si>
  <si>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</si>
  <si>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</si>
  <si>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</si>
  <si>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</si>
  <si>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</si>
  <si>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</si>
  <si>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</si>
  <si>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</si>
  <si>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</si>
  <si>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</si>
  <si>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</si>
  <si>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</si>
  <si>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</si>
  <si>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</si>
  <si>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</si>
  <si>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</si>
  <si>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</si>
  <si>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</si>
  <si>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</si>
  <si>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</si>
  <si>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</si>
  <si>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</si>
  <si>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</si>
  <si>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</si>
  <si>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</si>
  <si>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</si>
  <si>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</si>
  <si>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</si>
  <si>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</si>
  <si>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</si>
  <si>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</si>
  <si>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</si>
  <si>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</si>
  <si>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</si>
  <si>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</si>
  <si>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</si>
  <si>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</si>
  <si>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</si>
  <si>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</si>
  <si>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</si>
  <si>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</si>
  <si>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</si>
  <si>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</si>
  <si>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</si>
  <si>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</si>
  <si>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</si>
  <si>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</si>
  <si>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</si>
  <si>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</si>
  <si>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</si>
  <si>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</si>
  <si>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</si>
  <si>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</si>
  <si>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</si>
  <si>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</si>
  <si>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</si>
  <si>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</si>
  <si>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</si>
  <si>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</si>
  <si>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</si>
  <si>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</si>
  <si>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</si>
  <si>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</si>
  <si>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</si>
  <si>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</si>
  <si>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</si>
  <si>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</si>
  <si>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</si>
  <si>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</si>
  <si>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</si>
  <si>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</si>
  <si>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</si>
  <si>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</si>
  <si>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</si>
  <si>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</si>
  <si>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</si>
  <si>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</si>
  <si>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</si>
  <si>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</si>
  <si>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</si>
  <si>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</si>
  <si>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</si>
  <si>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</si>
  <si>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</si>
  <si>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</si>
  <si>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</si>
  <si>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</si>
  <si>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</si>
  <si>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</si>
  <si>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</si>
  <si>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</si>
  <si>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</si>
  <si>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</si>
  <si>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</si>
  <si>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</si>
  <si>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</si>
  <si>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</si>
  <si>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</si>
  <si>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</si>
  <si>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</si>
  <si>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</si>
  <si>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</si>
  <si>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</si>
  <si>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</si>
  <si>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</si>
  <si>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</si>
  <si>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</si>
  <si>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</si>
  <si>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</si>
  <si>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</si>
  <si>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</si>
  <si>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</si>
  <si>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</si>
  <si>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</si>
  <si>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</si>
  <si>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</si>
  <si>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</si>
  <si>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</si>
  <si>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</si>
  <si>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</si>
  <si>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</si>
  <si>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</si>
  <si>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</si>
  <si>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</si>
  <si>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</si>
  <si>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</si>
  <si>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</si>
  <si>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</si>
  <si>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</si>
  <si>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</si>
  <si>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</si>
  <si>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</si>
  <si>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</si>
  <si>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</si>
  <si>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</si>
  <si>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</si>
  <si>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</si>
  <si>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</si>
  <si>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</si>
  <si>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</si>
  <si>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</si>
  <si>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</si>
  <si>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</si>
  <si>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</si>
  <si>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</si>
  <si>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</si>
  <si>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</si>
  <si>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</si>
  <si>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</si>
  <si>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</si>
  <si>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</si>
  <si>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</si>
  <si>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</si>
  <si>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</si>
  <si>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</si>
  <si>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</si>
  <si>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</si>
  <si>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</si>
  <si>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</si>
  <si>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</si>
  <si>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</si>
  <si>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</si>
  <si>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</si>
  <si>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</si>
  <si>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</si>
  <si>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</si>
  <si>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</si>
  <si>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</si>
  <si>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</si>
  <si>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</si>
  <si>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</si>
  <si>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</si>
  <si>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</si>
  <si>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</si>
  <si>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</si>
  <si>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</si>
  <si>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</si>
  <si>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</si>
  <si>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</si>
  <si>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</si>
  <si>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</si>
  <si>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</si>
  <si>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</si>
  <si>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</si>
  <si>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</si>
  <si>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</si>
  <si>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</si>
  <si>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</si>
  <si>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</si>
  <si>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</si>
  <si>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</si>
  <si>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</si>
  <si>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</si>
  <si>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</si>
  <si>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</si>
  <si>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</si>
  <si>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</si>
  <si>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</si>
  <si>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</si>
  <si>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</si>
  <si>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</si>
  <si>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</si>
  <si>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</si>
  <si>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</si>
  <si>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</si>
  <si>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</si>
  <si>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</si>
  <si>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</si>
  <si>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</si>
  <si>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</si>
  <si>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</si>
  <si>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</si>
  <si>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</si>
  <si>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</si>
  <si>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</si>
  <si>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</si>
  <si>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</si>
  <si>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</si>
  <si>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</si>
  <si>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</si>
  <si>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</si>
  <si>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</si>
  <si>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</si>
  <si>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</si>
  <si>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</si>
  <si>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</si>
  <si>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</si>
  <si>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</si>
  <si>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</si>
  <si>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</si>
  <si>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</si>
  <si>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</si>
  <si>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</si>
  <si>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</si>
  <si>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</si>
  <si>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</si>
  <si>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</si>
  <si>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</si>
  <si>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</si>
  <si>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</si>
  <si>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</si>
  <si>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</si>
  <si>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</si>
  <si>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</si>
  <si>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</si>
  <si>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</si>
  <si>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</si>
  <si>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</si>
  <si>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</si>
  <si>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</si>
  <si>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</si>
  <si>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</si>
  <si>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</si>
  <si>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</si>
  <si>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</si>
  <si>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</si>
  <si>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</si>
  <si>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</si>
  <si>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</si>
  <si>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</si>
  <si>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</si>
  <si>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</si>
  <si>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</si>
  <si>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</si>
  <si>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</si>
  <si>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</si>
  <si>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</si>
  <si>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</si>
  <si>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</si>
  <si>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</si>
  <si>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</si>
  <si>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</si>
  <si>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</si>
  <si>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</si>
  <si>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</si>
  <si>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</si>
  <si>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</si>
  <si>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</si>
  <si>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</si>
  <si>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</si>
  <si>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</si>
  <si>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</si>
  <si>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</si>
  <si>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</si>
  <si>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</si>
  <si>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</si>
  <si>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</si>
  <si>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</si>
  <si>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</si>
  <si>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</si>
  <si>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</si>
  <si>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</si>
  <si>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</si>
  <si>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</si>
  <si>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</si>
  <si>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</si>
  <si>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</si>
  <si>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</si>
  <si>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</si>
  <si>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</si>
  <si>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</si>
  <si>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</si>
  <si>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</si>
  <si>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</si>
  <si>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</si>
  <si>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</si>
  <si>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</si>
  <si>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</si>
  <si>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</si>
  <si>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</si>
  <si>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</si>
  <si>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</si>
  <si>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</si>
  <si>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</si>
  <si>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</si>
  <si>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</si>
  <si>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</si>
  <si>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</si>
  <si>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</si>
  <si>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</si>
  <si>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</si>
  <si>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</si>
  <si>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</si>
  <si>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</si>
  <si>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</si>
  <si>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</si>
  <si>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</si>
  <si>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</si>
  <si>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</si>
  <si>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</si>
  <si>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</si>
  <si>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</si>
  <si>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</si>
  <si>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</si>
  <si>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</si>
  <si>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</si>
  <si>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</si>
  <si>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</si>
  <si>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</si>
  <si>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</si>
  <si>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</si>
  <si>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</si>
  <si>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</si>
  <si>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</si>
  <si>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</si>
  <si>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</si>
  <si>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</si>
  <si>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</si>
  <si>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</si>
  <si>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</si>
  <si>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</si>
  <si>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</si>
  <si>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</si>
  <si>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</si>
  <si>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</si>
  <si>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</si>
  <si>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</si>
  <si>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</si>
  <si>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</si>
  <si>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</si>
  <si>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</si>
  <si>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</si>
  <si>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</si>
  <si>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</si>
  <si>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</si>
  <si>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</si>
  <si>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</si>
  <si>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</si>
  <si>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</si>
  <si>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</si>
  <si>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</si>
  <si>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</si>
  <si>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</si>
  <si>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</si>
  <si>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</si>
  <si>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</si>
  <si>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</si>
  <si>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</si>
  <si>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</si>
  <si>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</si>
  <si>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</si>
  <si>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</si>
  <si>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</si>
  <si>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</si>
  <si>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</si>
  <si>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</si>
  <si>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</si>
  <si>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</si>
  <si>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</si>
  <si>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</si>
  <si>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</si>
  <si>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</si>
  <si>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</si>
  <si>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</si>
  <si>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</si>
  <si>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</si>
  <si>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</si>
  <si>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</si>
  <si>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</si>
  <si>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</si>
  <si>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</si>
  <si>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</si>
  <si>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</si>
  <si>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</si>
  <si>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</si>
  <si>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</si>
  <si>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</si>
  <si>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</si>
  <si>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</si>
  <si>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</si>
  <si>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</si>
  <si>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</si>
  <si>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</si>
  <si>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</si>
  <si>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</si>
  <si>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</si>
  <si>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</si>
  <si>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</si>
  <si>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</si>
  <si>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</si>
  <si>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</si>
  <si>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</si>
  <si>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</si>
  <si>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</si>
  <si>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</si>
  <si>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</si>
  <si>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</si>
  <si>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</si>
  <si>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</si>
  <si>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</si>
  <si>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</si>
  <si>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</si>
  <si>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</si>
  <si>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</si>
  <si>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</si>
  <si>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</si>
  <si>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</si>
  <si>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</si>
  <si>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</si>
  <si>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</si>
  <si>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</si>
  <si>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</si>
  <si>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</si>
  <si>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</si>
  <si>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</si>
  <si>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</si>
  <si>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</si>
  <si>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</si>
  <si>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</si>
  <si>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</si>
  <si>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</si>
  <si>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</si>
  <si>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</si>
  <si>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</si>
  <si>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</si>
  <si>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</si>
  <si>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</si>
  <si>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</si>
  <si>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</si>
  <si>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</si>
  <si>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</si>
  <si>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</si>
  <si>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</si>
  <si>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</si>
  <si>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</si>
  <si>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</si>
  <si>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</si>
  <si>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</si>
  <si>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</si>
  <si>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</si>
  <si>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</si>
  <si>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</si>
  <si>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</si>
  <si>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</si>
  <si>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</si>
  <si>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</si>
  <si>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</si>
  <si>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</si>
  <si>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</si>
  <si>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</si>
  <si>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</si>
  <si>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</si>
  <si>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</si>
  <si>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</si>
  <si>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</si>
  <si>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</si>
  <si>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</si>
  <si>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</si>
  <si>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</si>
  <si>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</si>
  <si>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</si>
  <si>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</si>
  <si>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</si>
  <si>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</si>
  <si>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</si>
  <si>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</si>
  <si>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</si>
  <si>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</si>
  <si>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</si>
  <si>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</si>
  <si>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</si>
  <si>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</si>
  <si>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</si>
  <si>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</si>
  <si>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</si>
  <si>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</si>
  <si>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</si>
  <si>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</si>
  <si>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</si>
  <si>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</si>
  <si>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</si>
  <si>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</si>
  <si>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</si>
  <si>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</si>
  <si>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</si>
  <si>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</si>
  <si>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</si>
  <si>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</si>
  <si>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</si>
  <si>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</si>
  <si>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</si>
  <si>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</si>
  <si>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</si>
  <si>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</si>
  <si>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</si>
  <si>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</si>
  <si>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</si>
  <si>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</si>
  <si>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</si>
  <si>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</si>
  <si>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</si>
  <si>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</si>
  <si>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</si>
  <si>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</si>
  <si>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</si>
  <si>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</si>
  <si>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</si>
  <si>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</si>
  <si>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</si>
  <si>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</si>
  <si>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</si>
  <si>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</si>
  <si>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</si>
  <si>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</si>
  <si>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</si>
  <si>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</si>
  <si>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</si>
  <si>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</si>
  <si>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</si>
  <si>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</si>
  <si>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</si>
  <si>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</si>
  <si>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</si>
  <si>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</si>
  <si>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</si>
  <si>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</si>
  <si>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</si>
  <si>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</si>
  <si>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</si>
  <si>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</si>
  <si>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</si>
  <si>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</si>
  <si>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</si>
  <si>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</si>
  <si>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</si>
  <si>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</si>
  <si>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</si>
  <si>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</si>
  <si>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</si>
  <si>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</si>
  <si>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</si>
  <si>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</si>
  <si>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</si>
  <si>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</si>
  <si>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</si>
  <si>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</si>
  <si>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</si>
  <si>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</si>
  <si>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</si>
  <si>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</si>
  <si>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</si>
  <si>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</si>
  <si>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</si>
  <si>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</si>
  <si>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</si>
  <si>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</si>
  <si>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</si>
  <si>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</si>
  <si>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</si>
  <si>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</si>
  <si>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</si>
  <si>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</si>
  <si>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</si>
  <si>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</si>
  <si>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</si>
  <si>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</si>
  <si>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</si>
  <si>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</si>
  <si>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</si>
  <si>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</si>
  <si>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</si>
  <si>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</si>
  <si>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</si>
  <si>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</si>
  <si>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</si>
  <si>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</si>
  <si>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</si>
  <si>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</si>
  <si>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</si>
  <si>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</si>
  <si>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</si>
  <si>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</si>
  <si>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</si>
  <si>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</si>
  <si>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</si>
  <si>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</si>
  <si>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</si>
  <si>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</si>
  <si>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</si>
  <si>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</si>
  <si>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</si>
  <si>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</si>
  <si>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</si>
  <si>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</si>
  <si>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</si>
  <si>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</si>
  <si>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</si>
  <si>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</si>
  <si>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</si>
  <si>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</si>
  <si>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</si>
  <si>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</si>
  <si>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</si>
  <si>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</si>
  <si>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</si>
  <si>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</si>
  <si>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</si>
  <si>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</si>
  <si>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</si>
  <si>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</si>
  <si>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</si>
  <si>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</si>
  <si>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</si>
  <si>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</si>
  <si>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</si>
  <si>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</si>
  <si>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</si>
  <si>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</si>
  <si>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</si>
  <si>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</si>
  <si>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</si>
  <si>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</si>
  <si>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</si>
  <si>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</si>
  <si>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</si>
  <si>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</si>
  <si>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</si>
  <si>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</si>
  <si>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</si>
  <si>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</si>
  <si>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</si>
  <si>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</si>
  <si>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</si>
  <si>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</si>
  <si>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</si>
  <si>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</si>
  <si>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</si>
  <si>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</si>
  <si>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</si>
  <si>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</si>
  <si>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</si>
  <si>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</si>
  <si>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</si>
  <si>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</si>
  <si>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</si>
  <si>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</si>
  <si>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</si>
  <si>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</si>
  <si>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</si>
  <si>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</si>
  <si>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</si>
  <si>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</si>
  <si>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</si>
  <si>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</si>
  <si>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</si>
  <si>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</si>
  <si>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</si>
  <si>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</si>
  <si>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</si>
  <si>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</si>
  <si>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</si>
  <si>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</si>
  <si>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</si>
  <si>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</si>
  <si>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</si>
  <si>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</si>
  <si>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</si>
  <si>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</si>
  <si>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</si>
  <si>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</si>
  <si>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</si>
  <si>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</si>
  <si>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</si>
  <si>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</si>
  <si>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</si>
  <si>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</si>
  <si>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</si>
  <si>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</si>
  <si>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</si>
  <si>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</si>
  <si>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</si>
  <si>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</si>
  <si>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</si>
  <si>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</si>
  <si>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</si>
  <si>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</si>
  <si>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</si>
  <si>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</si>
  <si>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</si>
  <si>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</si>
  <si>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</si>
  <si>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</si>
  <si>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</si>
  <si>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</si>
  <si>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</si>
  <si>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</si>
  <si>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</si>
  <si>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</si>
  <si>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</si>
  <si>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</si>
  <si>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</si>
  <si>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</si>
  <si>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</si>
  <si>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</si>
  <si>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</si>
  <si>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</si>
  <si>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</si>
  <si>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</si>
  <si>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</si>
  <si>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</si>
  <si>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</si>
  <si>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</si>
  <si>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</si>
  <si>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</si>
  <si>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</si>
  <si>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</si>
  <si>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</si>
  <si>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</si>
  <si>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</si>
  <si>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</si>
  <si>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</si>
  <si>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</si>
  <si>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</si>
  <si>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</si>
  <si>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</si>
  <si>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</si>
  <si>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</si>
  <si>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</si>
  <si>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</si>
  <si>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</si>
  <si>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</si>
  <si>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</si>
  <si>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</si>
  <si>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</si>
  <si>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</si>
  <si>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</si>
  <si>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</si>
  <si>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</si>
  <si>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</si>
  <si>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</si>
  <si>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</si>
  <si>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</si>
  <si>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</si>
  <si>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</si>
  <si>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</si>
  <si>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</si>
  <si>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</si>
  <si>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</si>
  <si>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</si>
  <si>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</si>
  <si>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</si>
  <si>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</si>
  <si>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</si>
  <si>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</si>
  <si>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</si>
  <si>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</si>
  <si>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</si>
  <si>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</si>
  <si>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</si>
  <si>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</si>
  <si>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</si>
  <si>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</si>
  <si>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</si>
  <si>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</si>
  <si>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</si>
  <si>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</si>
  <si>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</si>
  <si>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</si>
  <si>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</si>
  <si>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</si>
  <si>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</si>
  <si>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</si>
  <si>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</si>
  <si>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</si>
  <si>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</si>
  <si>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</si>
  <si>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</si>
  <si>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</si>
  <si>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</si>
  <si>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</si>
  <si>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</si>
  <si>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</si>
  <si>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</si>
  <si>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</si>
  <si>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</si>
  <si>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</si>
  <si>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</si>
  <si>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</si>
  <si>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</si>
  <si>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</si>
  <si>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</si>
  <si>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</si>
  <si>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</si>
  <si>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</si>
  <si>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</si>
  <si>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</si>
  <si>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</si>
  <si>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</si>
  <si>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</si>
  <si>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</si>
  <si>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</si>
  <si>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</si>
  <si>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</si>
  <si>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</si>
  <si>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</si>
  <si>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</si>
  <si>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</si>
  <si>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</si>
  <si>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</si>
  <si>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</si>
  <si>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</si>
  <si>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</si>
  <si>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</si>
  <si>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</si>
  <si>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</si>
  <si>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</si>
  <si>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</si>
  <si>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</si>
  <si>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</si>
  <si>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</si>
  <si>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</si>
  <si>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</si>
  <si>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</si>
  <si>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</si>
  <si>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</si>
  <si>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</si>
  <si>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</si>
  <si>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</si>
  <si>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</si>
  <si>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</si>
  <si>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</si>
  <si>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</si>
  <si>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</si>
  <si>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</si>
  <si>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</si>
  <si>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</si>
  <si>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</si>
  <si>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</si>
  <si>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</si>
  <si>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</si>
  <si>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</si>
  <si>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</si>
  <si>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</si>
  <si>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</si>
  <si>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</si>
  <si>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</si>
  <si>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</si>
  <si>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</si>
  <si>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</si>
  <si>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</si>
  <si>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</si>
  <si>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</si>
  <si>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</si>
  <si>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</si>
  <si>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</si>
  <si>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</si>
  <si>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</si>
  <si>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</si>
  <si>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</si>
  <si>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</si>
  <si>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</si>
  <si>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</si>
  <si>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</si>
  <si>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</si>
  <si>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</si>
  <si>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</si>
  <si>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</si>
  <si>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</si>
  <si>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</si>
  <si>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</si>
  <si>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</si>
  <si>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</si>
  <si>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</si>
  <si>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</si>
  <si>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</si>
  <si>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</si>
  <si>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</si>
  <si>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</si>
  <si>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</si>
  <si>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</si>
  <si>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</si>
  <si>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</si>
  <si>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</si>
  <si>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</si>
  <si>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</si>
  <si>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</si>
  <si>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</si>
  <si>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</si>
  <si>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</si>
  <si>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</si>
  <si>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</si>
  <si>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</si>
  <si>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</si>
  <si>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</si>
  <si>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</si>
  <si>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</si>
  <si>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</si>
  <si>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</si>
  <si>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</si>
  <si>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</si>
  <si>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</si>
  <si>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</si>
  <si>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</si>
  <si>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</si>
  <si>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</si>
  <si>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</si>
  <si>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</si>
  <si>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</si>
  <si>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</si>
  <si>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</si>
  <si>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</si>
  <si>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</si>
  <si>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</si>
  <si>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</si>
  <si>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</si>
  <si>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</si>
  <si>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</si>
  <si>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</si>
  <si>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</si>
  <si>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</si>
  <si>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</si>
  <si>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</si>
  <si>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</si>
  <si>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</si>
  <si>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</si>
  <si>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</si>
  <si>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</si>
  <si>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</si>
  <si>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</si>
  <si>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</si>
  <si>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</si>
  <si>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</si>
  <si>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</si>
  <si>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</si>
  <si>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</si>
  <si>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</si>
  <si>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</si>
  <si>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</si>
  <si>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</si>
  <si>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</si>
  <si>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</si>
  <si>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</si>
  <si>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</si>
  <si>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</si>
  <si>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</si>
  <si>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</si>
  <si>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</si>
  <si>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</si>
  <si>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</si>
  <si>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</si>
  <si>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</si>
  <si>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</si>
  <si>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</si>
  <si>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</si>
  <si>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</si>
  <si>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</si>
  <si>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</si>
  <si>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</si>
  <si>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</si>
  <si>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</si>
  <si>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</si>
  <si>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</si>
  <si>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</si>
  <si>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</si>
  <si>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</si>
  <si>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</si>
  <si>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</si>
  <si>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</si>
  <si>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</si>
  <si>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</si>
  <si>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</si>
  <si>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</si>
  <si>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</si>
  <si>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</si>
  <si>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</si>
  <si>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</si>
  <si>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</si>
  <si>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</si>
  <si>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</si>
  <si>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</si>
  <si>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</si>
  <si>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</si>
  <si>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</si>
  <si>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</si>
  <si>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</si>
  <si>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</si>
  <si>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</si>
  <si>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</si>
  <si>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</si>
  <si>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</si>
  <si>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</si>
  <si>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</si>
  <si>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</si>
  <si>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</si>
  <si>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</si>
  <si>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</si>
  <si>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</si>
  <si>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</si>
  <si>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</si>
  <si>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</si>
  <si>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</si>
  <si>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</si>
  <si>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</si>
  <si>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</si>
  <si>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</si>
  <si>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</si>
  <si>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</si>
  <si>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</si>
  <si>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</si>
  <si>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</si>
  <si>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</si>
  <si>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</si>
  <si>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</si>
  <si>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</si>
  <si>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</si>
  <si>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</si>
  <si>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</si>
  <si>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</si>
  <si>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</si>
  <si>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</si>
  <si>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</si>
  <si>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</si>
  <si>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</si>
  <si>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</si>
  <si>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</si>
  <si>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</si>
  <si>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</si>
  <si>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</si>
  <si>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</si>
  <si>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</si>
  <si>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</si>
  <si>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</si>
  <si>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</si>
  <si>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</si>
  <si>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</si>
  <si>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</si>
  <si>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</si>
  <si>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</si>
  <si>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</si>
  <si>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</si>
  <si>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</si>
  <si>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</si>
  <si>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</si>
  <si>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</si>
  <si>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</si>
  <si>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</si>
  <si>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</si>
  <si>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</si>
  <si>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</si>
  <si>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</si>
  <si>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</si>
  <si>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</si>
  <si>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</si>
  <si>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</si>
  <si>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</si>
  <si>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</si>
  <si>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</si>
  <si>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</si>
  <si>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</si>
  <si>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</si>
  <si>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</si>
  <si>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</si>
  <si>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</si>
  <si>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</si>
  <si>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</si>
  <si>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</si>
  <si>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</si>
  <si>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</si>
  <si>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</si>
  <si>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</si>
  <si>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</si>
  <si>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</si>
  <si>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</si>
  <si>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</si>
  <si>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</si>
  <si>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</si>
  <si>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</si>
  <si>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</si>
  <si>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</si>
  <si>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</si>
  <si>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</si>
  <si>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</si>
  <si>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</si>
  <si>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</si>
  <si>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</si>
  <si>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</si>
  <si>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</si>
  <si>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</si>
  <si>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</si>
  <si>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</si>
  <si>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</si>
  <si>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</si>
  <si>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</si>
  <si>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</si>
  <si>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</si>
  <si>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</si>
  <si>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</si>
  <si>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</si>
  <si>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</si>
  <si>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</si>
  <si>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</si>
  <si>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</si>
  <si>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</si>
  <si>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</si>
  <si>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</si>
  <si>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</si>
  <si>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</si>
  <si>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</si>
  <si>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</si>
  <si>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</si>
  <si>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</si>
  <si>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</si>
  <si>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</si>
  <si>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</si>
  <si>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</si>
  <si>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</si>
  <si>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</si>
  <si>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</si>
  <si>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</si>
  <si>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</si>
  <si>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</si>
  <si>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</si>
  <si>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</si>
  <si>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</si>
  <si>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</si>
  <si>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</si>
  <si>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</si>
  <si>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</si>
  <si>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</si>
  <si>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</si>
  <si>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</si>
  <si>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</si>
  <si>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</si>
  <si>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</si>
  <si>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</si>
  <si>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</si>
  <si>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</si>
  <si>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</si>
  <si>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</si>
  <si>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</si>
  <si>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</si>
  <si>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</si>
  <si>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</si>
  <si>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</si>
  <si>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</si>
  <si>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</si>
  <si>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</si>
  <si>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</si>
  <si>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</si>
  <si>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</si>
  <si>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</si>
  <si>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</si>
  <si>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</si>
  <si>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</si>
  <si>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</si>
  <si>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</si>
  <si>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</si>
  <si>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</si>
  <si>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</si>
  <si>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</si>
  <si>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</si>
  <si>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</si>
  <si>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</si>
  <si>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</si>
  <si>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</si>
  <si>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</si>
  <si>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</si>
  <si>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</si>
  <si>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</si>
  <si>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</si>
  <si>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</si>
  <si>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</si>
  <si>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</si>
  <si>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</si>
  <si>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</si>
  <si>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</si>
  <si>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</si>
  <si>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</si>
  <si>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</si>
  <si>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</si>
  <si>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</si>
  <si>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</si>
  <si>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</si>
  <si>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</si>
  <si>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</si>
  <si>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</si>
  <si>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</si>
  <si>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</si>
  <si>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</si>
  <si>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</si>
  <si>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</si>
  <si>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</si>
  <si>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</si>
  <si>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</si>
  <si>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</si>
  <si>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</si>
  <si>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</si>
  <si>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</si>
  <si>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</si>
  <si>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</si>
  <si>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</si>
  <si>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</si>
  <si>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</si>
  <si>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</si>
  <si>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</si>
  <si>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</si>
  <si>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</si>
  <si>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</si>
  <si>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</si>
  <si>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</si>
  <si>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</si>
  <si>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</si>
  <si>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</si>
  <si>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</si>
  <si>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</si>
  <si>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</si>
  <si>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</si>
  <si>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</si>
  <si>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</si>
  <si>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</si>
  <si>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</si>
  <si>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</si>
  <si>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</si>
  <si>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</si>
  <si>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</si>
  <si>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</si>
  <si>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</si>
  <si>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</si>
  <si>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</si>
  <si>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</si>
  <si>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</si>
  <si>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</si>
  <si>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</si>
  <si>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</si>
  <si>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</si>
  <si>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</si>
  <si>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</si>
  <si>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</si>
  <si>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</si>
  <si>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</si>
  <si>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</si>
  <si>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</si>
  <si>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</si>
  <si>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</si>
  <si>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</si>
  <si>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</si>
  <si>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</si>
  <si>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</si>
  <si>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</si>
  <si>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</si>
  <si>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</si>
  <si>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</si>
  <si>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</si>
  <si>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</si>
  <si>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</si>
  <si>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</si>
  <si>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</si>
  <si>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</si>
  <si>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</si>
  <si>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</si>
  <si>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</si>
  <si>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</si>
  <si>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</si>
  <si>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</si>
  <si>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</si>
  <si>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</si>
  <si>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</si>
  <si>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</si>
  <si>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</si>
  <si>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</si>
  <si>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</si>
  <si>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</si>
  <si>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</si>
  <si>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</si>
  <si>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</si>
  <si>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</si>
  <si>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</si>
  <si>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</si>
  <si>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</si>
  <si>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</si>
  <si>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</si>
  <si>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</si>
  <si>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</si>
  <si>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</si>
  <si>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</si>
  <si>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</si>
  <si>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</si>
  <si>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</si>
  <si>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</si>
  <si>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</si>
  <si>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</si>
  <si>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</si>
  <si>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</si>
  <si>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</si>
  <si>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</si>
  <si>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</si>
  <si>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</si>
  <si>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</si>
  <si>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</si>
  <si>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</si>
  <si>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</si>
  <si>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</si>
  <si>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</si>
  <si>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</si>
  <si>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</si>
  <si>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</si>
  <si>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</si>
  <si>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</si>
  <si>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</si>
  <si>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</si>
  <si>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</si>
  <si>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</si>
  <si>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</si>
  <si>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</si>
  <si>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</si>
  <si>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</si>
  <si>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</si>
  <si>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</si>
  <si>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</si>
  <si>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</si>
  <si>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</si>
  <si>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</si>
  <si>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</si>
  <si>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</si>
  <si>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</si>
  <si>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</si>
  <si>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</si>
  <si>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</si>
  <si>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</si>
  <si>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</si>
  <si>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</si>
  <si>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</si>
  <si>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</si>
  <si>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</si>
  <si>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</si>
  <si>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</si>
  <si>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</si>
  <si>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</si>
  <si>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</si>
  <si>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</si>
  <si>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</si>
  <si>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</si>
  <si>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</si>
  <si>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</si>
  <si>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</si>
  <si>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</si>
  <si>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</si>
  <si>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</si>
  <si>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</si>
  <si>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</si>
  <si>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</si>
  <si>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</si>
  <si>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</si>
  <si>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</si>
  <si>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</si>
  <si>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</si>
  <si>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</si>
  <si>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</si>
  <si>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</si>
  <si>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</si>
  <si>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</si>
  <si>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</si>
  <si>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</si>
  <si>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</si>
  <si>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</si>
  <si>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</si>
  <si>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</si>
  <si>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</si>
  <si>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</si>
  <si>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</si>
  <si>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</si>
  <si>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</si>
  <si>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</si>
  <si>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</si>
  <si>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</si>
  <si>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</si>
  <si>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</si>
  <si>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</si>
  <si>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</si>
  <si>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</si>
  <si>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</si>
  <si>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</si>
  <si>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</si>
  <si>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</si>
  <si>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</si>
  <si>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</si>
  <si>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</si>
  <si>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</si>
  <si>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</si>
  <si>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</si>
  <si>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</si>
  <si>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</si>
  <si>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</si>
  <si>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</si>
  <si>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</si>
  <si>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</si>
  <si>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</si>
  <si>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</si>
  <si>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</si>
  <si>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</si>
  <si>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</si>
  <si>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</si>
  <si>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</si>
  <si>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</si>
  <si>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</si>
  <si>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</si>
  <si>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</si>
  <si>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</si>
  <si>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</si>
  <si>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</si>
  <si>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</si>
  <si>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</si>
  <si>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</si>
  <si>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</si>
  <si>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</si>
  <si>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</si>
  <si>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</si>
  <si>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</si>
  <si>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</si>
  <si>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</si>
  <si>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</si>
  <si>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</si>
  <si>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</si>
  <si>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</si>
  <si>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</si>
  <si>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</si>
  <si>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</si>
  <si>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</si>
  <si>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</si>
  <si>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</si>
  <si>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</si>
  <si>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</si>
  <si>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</si>
  <si>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</si>
  <si>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</si>
  <si>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</si>
  <si>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</si>
  <si>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</si>
  <si>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</si>
  <si>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</si>
  <si>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</si>
  <si>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</si>
  <si>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</si>
  <si>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</si>
  <si>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</si>
  <si>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</si>
  <si>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</si>
  <si>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</si>
  <si>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</si>
  <si>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</si>
  <si>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</si>
  <si>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</si>
  <si>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</si>
  <si>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</si>
  <si>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</si>
  <si>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</si>
  <si>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</si>
  <si>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</si>
  <si>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</si>
  <si>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</si>
  <si>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</si>
  <si>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</si>
  <si>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</si>
  <si>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</si>
  <si>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</si>
  <si>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</si>
  <si>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</si>
  <si>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</si>
  <si>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</si>
  <si>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</si>
  <si>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</si>
  <si>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</si>
  <si>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</si>
  <si>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</si>
  <si>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</si>
  <si>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</si>
  <si>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</si>
  <si>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</si>
  <si>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</si>
  <si>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</si>
  <si>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</si>
  <si>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</si>
  <si>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</si>
  <si>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</si>
  <si>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</si>
  <si>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</si>
  <si>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</si>
  <si>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</si>
  <si>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</si>
  <si>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</si>
  <si>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</si>
  <si>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</si>
  <si>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</si>
  <si>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</si>
  <si>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</si>
  <si>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</si>
  <si>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</si>
  <si>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</si>
  <si>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</si>
  <si>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</si>
  <si>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</si>
  <si>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</si>
  <si>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</si>
  <si>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</si>
  <si>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</si>
  <si>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</si>
  <si>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</si>
  <si>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</si>
  <si>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</si>
  <si>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</si>
  <si>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</si>
  <si>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</si>
  <si>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</si>
  <si>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</si>
  <si>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</si>
  <si>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</si>
  <si>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</si>
  <si>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</si>
  <si>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</si>
  <si>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</si>
  <si>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</si>
  <si>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</si>
  <si>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</si>
  <si>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</si>
  <si>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</si>
  <si>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</si>
  <si>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</si>
  <si>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</si>
  <si>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</si>
  <si>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</si>
  <si>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</si>
  <si>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</si>
  <si>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</si>
  <si>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</si>
  <si>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</si>
  <si>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</si>
  <si>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</si>
  <si>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</si>
  <si>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</si>
  <si>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</si>
  <si>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</si>
  <si>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</si>
  <si>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</si>
  <si>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</si>
  <si>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</si>
  <si>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</si>
  <si>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</si>
  <si>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</si>
  <si>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</si>
  <si>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</si>
  <si>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</si>
  <si>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</si>
  <si>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</si>
  <si>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</si>
  <si>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</si>
  <si>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</si>
  <si>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</si>
  <si>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</si>
  <si>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</si>
  <si>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</si>
  <si>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</si>
  <si>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</si>
  <si>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</si>
  <si>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</si>
  <si>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</si>
  <si>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</si>
  <si>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</si>
  <si>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</si>
  <si>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</si>
  <si>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</si>
  <si>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</si>
  <si>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</si>
  <si>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</si>
  <si>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</si>
  <si>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</si>
  <si>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</si>
  <si>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</si>
  <si>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</si>
  <si>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</si>
  <si>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</si>
  <si>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</si>
  <si>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</si>
  <si>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</si>
  <si>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</si>
  <si>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</si>
  <si>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</si>
  <si>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</si>
  <si>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</si>
  <si>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</si>
  <si>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</si>
  <si>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</si>
  <si>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</si>
  <si>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</si>
  <si>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</si>
  <si>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</si>
  <si>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</si>
  <si>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</si>
  <si>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</si>
  <si>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</si>
  <si>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</si>
  <si>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</si>
  <si>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</si>
  <si>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</si>
  <si>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</si>
  <si>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</si>
  <si>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</si>
  <si>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</si>
  <si>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</si>
  <si>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</si>
  <si>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</si>
  <si>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</si>
  <si>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</si>
  <si>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</si>
  <si>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</si>
  <si>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</si>
  <si>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</si>
  <si>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</si>
  <si>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</si>
  <si>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</si>
  <si>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</si>
  <si>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</si>
  <si>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</si>
  <si>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</si>
  <si>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</si>
  <si>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</si>
  <si>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</si>
  <si>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</si>
  <si>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</si>
  <si>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</si>
  <si>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</si>
  <si>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</si>
  <si>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</si>
  <si>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</si>
  <si>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</si>
  <si>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</si>
  <si>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</si>
  <si>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</si>
  <si>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</si>
  <si>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</si>
  <si>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</si>
  <si>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</si>
  <si>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</si>
  <si>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</si>
  <si>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</si>
  <si>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</si>
  <si>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</si>
  <si>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</si>
  <si>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</si>
  <si>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</si>
  <si>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</si>
  <si>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</si>
  <si>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</si>
  <si>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</si>
  <si>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</si>
  <si>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</si>
  <si>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</si>
  <si>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</si>
  <si>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</si>
  <si>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</si>
  <si>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</si>
  <si>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</si>
  <si>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</si>
  <si>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</si>
  <si>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</si>
  <si>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</si>
  <si>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</si>
  <si>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</si>
  <si>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</si>
  <si>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</si>
  <si>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</si>
  <si>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</si>
  <si>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</si>
  <si>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</si>
  <si>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</si>
  <si>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</si>
  <si>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</si>
  <si>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</si>
  <si>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</si>
  <si>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</si>
  <si>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</si>
  <si>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</si>
  <si>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</si>
  <si>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</si>
  <si>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</si>
  <si>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</si>
  <si>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</si>
  <si>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</si>
  <si>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</si>
  <si>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</si>
  <si>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</si>
  <si>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</si>
  <si>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</si>
  <si>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</si>
  <si>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</si>
  <si>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</si>
  <si>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</si>
  <si>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</si>
  <si>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</si>
  <si>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</si>
  <si>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</si>
  <si>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</si>
  <si>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</si>
  <si>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</si>
  <si>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</si>
  <si>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</si>
  <si>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</si>
  <si>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</si>
  <si>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</si>
  <si>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</si>
  <si>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</si>
  <si>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</si>
  <si>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</si>
  <si>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</si>
  <si>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</si>
  <si>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</si>
  <si>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</si>
  <si>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</si>
  <si>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</si>
  <si>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</si>
  <si>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</si>
  <si>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</si>
  <si>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</si>
  <si>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</si>
  <si>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</si>
  <si>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</si>
  <si>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</si>
  <si>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</si>
  <si>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</si>
  <si>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</si>
  <si>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</si>
  <si>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</si>
  <si>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</si>
  <si>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</si>
  <si>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</si>
  <si>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</si>
  <si>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</si>
  <si>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</si>
  <si>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</si>
  <si>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</si>
  <si>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</si>
  <si>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</si>
  <si>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</si>
  <si>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</si>
  <si>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</si>
  <si>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</si>
  <si>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</si>
  <si>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</si>
  <si>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</si>
  <si>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</si>
  <si>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</si>
  <si>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</si>
  <si>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</si>
  <si>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</si>
  <si>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</si>
  <si>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</si>
  <si>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</si>
  <si>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</si>
  <si>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</si>
  <si>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</si>
  <si>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</si>
  <si>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</si>
  <si>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</si>
  <si>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</si>
  <si>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</si>
  <si>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</si>
  <si>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</si>
  <si>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</si>
  <si>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</si>
  <si>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</si>
  <si>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</si>
  <si>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</si>
  <si>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</si>
  <si>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</si>
  <si>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</si>
  <si>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</si>
  <si>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</si>
  <si>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</si>
  <si>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</si>
  <si>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</si>
  <si>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</si>
  <si>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</si>
  <si>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</si>
  <si>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</si>
  <si>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</si>
  <si>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</si>
  <si>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</si>
  <si>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</si>
  <si>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</si>
  <si>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</si>
  <si>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</si>
  <si>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</si>
  <si>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</si>
  <si>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</si>
  <si>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</si>
  <si>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</si>
  <si>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</si>
  <si>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</si>
  <si>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</si>
  <si>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</si>
  <si>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</si>
  <si>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</si>
  <si>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</si>
  <si>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</si>
  <si>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</si>
  <si>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</si>
  <si>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</si>
  <si>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</si>
  <si>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</si>
  <si>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</si>
  <si>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</si>
  <si>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</si>
  <si>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</si>
  <si>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</si>
  <si>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</si>
  <si>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</si>
  <si>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</si>
  <si>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</si>
  <si>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</si>
  <si>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</si>
  <si>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</si>
  <si>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</si>
  <si>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</si>
  <si>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</si>
  <si>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</si>
  <si>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</si>
  <si>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</si>
  <si>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</si>
  <si>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</si>
  <si>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</si>
  <si>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</si>
  <si>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</si>
  <si>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</si>
  <si>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</si>
  <si>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</si>
  <si>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</si>
  <si>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</si>
  <si>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</si>
  <si>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</si>
  <si>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</si>
  <si>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</si>
  <si>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</si>
  <si>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</si>
  <si>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</si>
  <si>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</si>
  <si>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</si>
  <si>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</si>
  <si>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</si>
  <si>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</si>
  <si>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</si>
  <si>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</si>
  <si>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</si>
  <si>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</si>
  <si>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</si>
  <si>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</si>
  <si>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</si>
  <si>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</si>
  <si>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</si>
  <si>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</si>
  <si>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</si>
  <si>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</si>
  <si>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</si>
  <si>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</si>
  <si>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</si>
  <si>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</si>
  <si>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</si>
  <si>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</si>
  <si>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</si>
  <si>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</si>
  <si>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</si>
  <si>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</si>
  <si>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</si>
  <si>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</si>
  <si>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</si>
  <si>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</si>
  <si>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</si>
  <si>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</si>
  <si>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</si>
  <si>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</si>
  <si>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</si>
  <si>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</si>
  <si>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</si>
  <si>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</si>
  <si>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</si>
  <si>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</si>
  <si>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</si>
  <si>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</si>
  <si>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</si>
  <si>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</si>
  <si>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</si>
  <si>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</si>
  <si>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</si>
  <si>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</si>
  <si>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</si>
  <si>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</si>
  <si>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</si>
  <si>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</si>
  <si>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</si>
  <si>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</si>
  <si>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</si>
  <si>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</si>
  <si>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</si>
  <si>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</si>
  <si>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</si>
  <si>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</si>
  <si>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</si>
  <si>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</si>
  <si>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</si>
  <si>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</si>
  <si>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</si>
  <si>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</si>
  <si>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</si>
  <si>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</si>
  <si>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</si>
  <si>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</si>
  <si>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</si>
  <si>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</si>
  <si>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</si>
  <si>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</si>
  <si>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</si>
  <si>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</si>
  <si>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</si>
  <si>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</si>
  <si>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</si>
  <si>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</si>
  <si>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</si>
  <si>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</si>
  <si>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</si>
  <si>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</si>
  <si>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</si>
  <si>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</si>
  <si>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</si>
  <si>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</si>
  <si>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</si>
  <si>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</si>
  <si>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</si>
  <si>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</si>
  <si>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</si>
  <si>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</si>
  <si>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</si>
  <si>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</si>
  <si>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</si>
  <si>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</si>
  <si>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</si>
  <si>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</si>
  <si>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</si>
  <si>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</si>
  <si>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</si>
  <si>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</si>
  <si>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</si>
  <si>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</si>
  <si>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</si>
  <si>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</si>
  <si>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</si>
  <si>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</si>
  <si>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</si>
  <si>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</si>
  <si>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</si>
  <si>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</si>
  <si>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</si>
  <si>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</si>
  <si>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</si>
  <si>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</si>
  <si>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</si>
  <si>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</si>
  <si>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</si>
  <si>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</si>
  <si>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</si>
  <si>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</si>
  <si>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</si>
  <si>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</si>
  <si>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</si>
  <si>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</si>
  <si>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</si>
  <si>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</si>
  <si>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</si>
  <si>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</si>
  <si>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</si>
  <si>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</si>
  <si>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</si>
  <si>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</si>
  <si>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</si>
  <si>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</si>
  <si>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</si>
  <si>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</si>
  <si>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</si>
  <si>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</si>
  <si>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</si>
  <si>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</si>
  <si>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</si>
  <si>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</si>
  <si>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</si>
  <si>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</si>
  <si>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</si>
  <si>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</si>
  <si>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</si>
  <si>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</si>
  <si>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</si>
  <si>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</si>
  <si>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</si>
  <si>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</si>
  <si>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</si>
  <si>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</si>
  <si>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</si>
  <si>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</si>
  <si>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</si>
  <si>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</si>
  <si>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</si>
  <si>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</si>
  <si>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</si>
  <si>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</si>
  <si>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</si>
  <si>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</si>
  <si>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</si>
  <si>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</si>
  <si>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</si>
  <si>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</si>
  <si>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</si>
  <si>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</si>
  <si>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</si>
  <si>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</si>
  <si>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</si>
  <si>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</si>
  <si>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</si>
  <si>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</si>
  <si>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</si>
  <si>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</si>
  <si>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</si>
  <si>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</si>
  <si>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</si>
  <si>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</si>
  <si>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</si>
  <si>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</si>
  <si>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</si>
  <si>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</si>
  <si>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</si>
  <si>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</si>
  <si>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</si>
  <si>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</si>
  <si>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</si>
  <si>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</si>
  <si>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</si>
  <si>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</si>
  <si>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</si>
  <si>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</si>
  <si>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</si>
  <si>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</si>
  <si>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</si>
  <si>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</si>
  <si>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</si>
  <si>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</si>
  <si>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</si>
  <si>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</si>
  <si>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</si>
  <si>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</si>
  <si>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</si>
  <si>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</si>
  <si>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</si>
  <si>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</si>
  <si>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</si>
  <si>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</si>
  <si>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</si>
  <si>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</si>
  <si>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</si>
  <si>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</si>
  <si>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</si>
  <si>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</si>
  <si>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</si>
  <si>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</si>
  <si>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</si>
  <si>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</si>
  <si>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</si>
  <si>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</si>
  <si>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</si>
  <si>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</si>
  <si>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</si>
  <si>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</si>
  <si>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</si>
  <si>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</si>
  <si>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</si>
  <si>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</si>
  <si>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</si>
  <si>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</si>
  <si>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</si>
  <si>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</si>
  <si>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</si>
  <si>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</si>
  <si>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</si>
  <si>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</si>
  <si>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</si>
  <si>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</si>
  <si>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</si>
  <si>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</si>
  <si>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</si>
  <si>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</si>
  <si>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</si>
  <si>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</si>
  <si>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</si>
  <si>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</si>
  <si>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</si>
  <si>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</si>
  <si>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</si>
  <si>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</si>
  <si>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</si>
  <si>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</si>
  <si>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</si>
  <si>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</si>
  <si>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</si>
  <si>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</si>
  <si>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</si>
  <si>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</si>
  <si>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</si>
  <si>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</si>
  <si>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</si>
  <si>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</si>
  <si>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</si>
  <si>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</si>
  <si>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</si>
  <si>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</si>
  <si>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</si>
  <si>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</si>
  <si>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</si>
  <si>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</si>
  <si>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</si>
  <si>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</si>
  <si>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</si>
  <si>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</si>
  <si>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</si>
  <si>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</si>
  <si>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</si>
  <si>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</si>
  <si>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</si>
  <si>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</si>
  <si>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</si>
  <si>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</si>
  <si>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</si>
  <si>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</si>
  <si>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</si>
  <si>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</si>
  <si>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</si>
  <si>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</si>
  <si>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</si>
  <si>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</si>
  <si>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</si>
  <si>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</si>
  <si>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</si>
  <si>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</si>
  <si>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</si>
  <si>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</si>
  <si>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</si>
  <si>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</si>
  <si>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</si>
  <si>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</si>
  <si>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</si>
  <si>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</si>
  <si>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</si>
  <si>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</si>
  <si>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</si>
  <si>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</si>
  <si>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</si>
  <si>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</si>
  <si>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</si>
  <si>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</si>
  <si>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</si>
  <si>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</si>
  <si>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</si>
  <si>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</si>
  <si>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</si>
  <si>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</si>
  <si>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</si>
  <si>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</si>
  <si>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</si>
  <si>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</si>
  <si>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</si>
  <si>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</si>
  <si>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</si>
  <si>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</si>
  <si>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</si>
  <si>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</si>
  <si>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</si>
  <si>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</si>
  <si>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</si>
  <si>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</si>
  <si>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</si>
  <si>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</si>
  <si>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</si>
  <si>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</si>
  <si>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</si>
  <si>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</si>
  <si>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</si>
  <si>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</si>
  <si>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</si>
  <si>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</si>
  <si>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</si>
  <si>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</si>
  <si>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</si>
  <si>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</si>
  <si>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</si>
  <si>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</si>
  <si>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</si>
  <si>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</si>
  <si>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</si>
  <si>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</si>
  <si>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</si>
  <si>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</si>
  <si>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</si>
  <si>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</si>
  <si>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</si>
  <si>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</si>
  <si>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</si>
  <si>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</si>
  <si>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</si>
  <si>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</si>
  <si>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</si>
  <si>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</si>
  <si>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</si>
  <si>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</si>
  <si>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</si>
  <si>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</si>
  <si>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</si>
  <si>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</si>
  <si>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</si>
  <si>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</si>
  <si>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</si>
  <si>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</si>
  <si>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</si>
  <si>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</si>
  <si>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</si>
  <si>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</si>
  <si>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</si>
  <si>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</si>
  <si>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</si>
  <si>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</si>
  <si>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</si>
  <si>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</si>
  <si>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</si>
  <si>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</si>
  <si>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</si>
  <si>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</si>
  <si>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</si>
  <si>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</si>
  <si>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</si>
  <si>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</si>
  <si>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</si>
  <si>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</si>
  <si>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</si>
  <si>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</si>
  <si>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</si>
  <si>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</si>
  <si>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</si>
  <si>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</si>
  <si>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</si>
  <si>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</si>
  <si>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</si>
  <si>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</si>
  <si>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</si>
  <si>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</si>
  <si>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</si>
  <si>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</si>
  <si>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</si>
  <si>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</si>
  <si>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</si>
  <si>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</si>
  <si>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</si>
  <si>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</si>
  <si>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</si>
  <si>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</si>
  <si>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</si>
  <si>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</si>
  <si>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</si>
  <si>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</si>
  <si>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</si>
  <si>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</si>
  <si>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</si>
  <si>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</si>
  <si>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</si>
  <si>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</si>
  <si>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</si>
  <si>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</si>
  <si>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</si>
  <si>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</si>
  <si>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</si>
  <si>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</si>
  <si>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</si>
  <si>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</si>
  <si>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</si>
  <si>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</si>
  <si>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</si>
  <si>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</si>
  <si>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</si>
  <si>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</si>
  <si>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</si>
  <si>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</si>
  <si>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</si>
  <si>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</si>
  <si>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</si>
  <si>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</si>
  <si>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</si>
  <si>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</si>
  <si>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</si>
  <si>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</si>
  <si>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</si>
  <si>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</si>
  <si>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</si>
  <si>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</si>
  <si>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</si>
  <si>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</si>
  <si>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</si>
  <si>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</si>
  <si>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</si>
  <si>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</si>
  <si>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</si>
  <si>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</si>
  <si>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</si>
  <si>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</si>
  <si>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</si>
  <si>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</si>
  <si>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</si>
  <si>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</si>
  <si>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</si>
  <si>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</si>
  <si>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</si>
  <si>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</si>
  <si>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</si>
  <si>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</si>
  <si>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</si>
  <si>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</si>
  <si>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</si>
  <si>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</si>
  <si>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</si>
  <si>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</si>
  <si>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</si>
  <si>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</si>
  <si>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</si>
  <si>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</si>
  <si>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</si>
  <si>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</si>
  <si>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</si>
  <si>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</si>
  <si>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</si>
  <si>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</si>
  <si>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</si>
  <si>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</si>
  <si>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</si>
  <si>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</si>
  <si>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</si>
  <si>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</si>
  <si>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</si>
  <si>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</si>
  <si>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</si>
  <si>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</si>
  <si>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</si>
  <si>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</si>
  <si>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</si>
  <si>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</si>
  <si>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</si>
  <si>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</si>
  <si>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</si>
  <si>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</si>
  <si>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</si>
  <si>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</si>
  <si>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</si>
  <si>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</si>
  <si>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</si>
  <si>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</si>
  <si>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</si>
  <si>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</si>
  <si>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</si>
  <si>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</si>
  <si>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</si>
  <si>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</si>
  <si>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</si>
  <si>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</si>
  <si>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</si>
  <si>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</si>
  <si>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</si>
  <si>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</si>
  <si>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</si>
  <si>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</si>
  <si>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</si>
  <si>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</si>
  <si>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</si>
  <si>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</si>
  <si>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</si>
  <si>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</si>
  <si>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</si>
  <si>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</si>
  <si>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</si>
  <si>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</si>
  <si>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</si>
  <si>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</si>
  <si>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</si>
  <si>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</si>
  <si>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</si>
  <si>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</si>
  <si>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</si>
  <si>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</si>
  <si>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</si>
  <si>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</si>
  <si>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</si>
  <si>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</si>
  <si>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</si>
  <si>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</si>
  <si>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</si>
  <si>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</si>
  <si>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</si>
  <si>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</si>
  <si>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</si>
  <si>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</si>
  <si>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</si>
  <si>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</si>
  <si>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</si>
  <si>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</si>
  <si>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</si>
  <si>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</si>
  <si>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</si>
  <si>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</si>
  <si>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</si>
  <si>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</si>
  <si>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</si>
  <si>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</si>
  <si>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</si>
  <si>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</si>
  <si>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</si>
  <si>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</si>
  <si>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</si>
  <si>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</si>
  <si>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</si>
  <si>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</si>
  <si>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</si>
  <si>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</si>
  <si>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</si>
  <si>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</si>
  <si>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</si>
  <si>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</si>
  <si>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</si>
  <si>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</si>
  <si>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</si>
  <si>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</si>
  <si>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</si>
  <si>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</si>
  <si>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</si>
  <si>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</si>
  <si>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</si>
  <si>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</si>
  <si>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</si>
  <si>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</si>
  <si>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</si>
  <si>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</si>
  <si>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</si>
  <si>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</si>
  <si>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</si>
  <si>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</si>
  <si>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</si>
  <si>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</si>
  <si>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</si>
  <si>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</si>
  <si>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</si>
  <si>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</si>
  <si>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</si>
  <si>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</si>
  <si>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</si>
  <si>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</si>
  <si>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</si>
  <si>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</si>
  <si>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</si>
  <si>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</si>
  <si>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</si>
  <si>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</si>
  <si>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</si>
  <si>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</si>
  <si>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</si>
  <si>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</si>
  <si>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</si>
  <si>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</si>
  <si>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</si>
  <si>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</si>
  <si>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</si>
  <si>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</si>
  <si>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</si>
  <si>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</si>
  <si>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</si>
  <si>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</si>
  <si>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</si>
  <si>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</si>
  <si>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</si>
  <si>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</si>
  <si>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</si>
  <si>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</si>
  <si>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</si>
  <si>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</si>
  <si>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</si>
  <si>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</si>
  <si>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</si>
  <si>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</si>
  <si>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</si>
  <si>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</si>
  <si>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</si>
  <si>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</si>
  <si>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</si>
  <si>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</si>
  <si>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</si>
  <si>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</si>
  <si>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</si>
  <si>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</si>
  <si>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</si>
  <si>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</si>
  <si>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</si>
  <si>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</si>
  <si>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</si>
  <si>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</si>
  <si>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</si>
  <si>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</si>
  <si>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</si>
  <si>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</si>
  <si>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</si>
  <si>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</si>
  <si>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</si>
  <si>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</si>
  <si>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</si>
  <si>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</si>
  <si>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</si>
  <si>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</si>
  <si>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</si>
  <si>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</si>
  <si>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</si>
  <si>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</si>
  <si>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</si>
  <si>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</si>
  <si>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</si>
  <si>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</si>
  <si>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</si>
  <si>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</si>
  <si>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</si>
  <si>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</si>
  <si>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</si>
  <si>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</si>
  <si>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</si>
  <si>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</si>
  <si>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</si>
  <si>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</si>
  <si>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</si>
  <si>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</si>
  <si>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</si>
  <si>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</si>
  <si>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</si>
  <si>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</si>
  <si>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</si>
  <si>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</si>
  <si>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</si>
  <si>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</si>
  <si>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</si>
  <si>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</si>
  <si>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</si>
  <si>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</si>
  <si>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</si>
  <si>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</si>
  <si>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</si>
  <si>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</si>
  <si>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</si>
  <si>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</si>
  <si>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</si>
  <si>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</si>
  <si>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</si>
  <si>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</si>
  <si>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</si>
  <si>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</si>
  <si>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</si>
  <si>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</si>
  <si>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</si>
  <si>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</si>
  <si>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</si>
  <si>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</si>
  <si>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</si>
  <si>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</si>
  <si>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</si>
  <si>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</si>
  <si>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</si>
  <si>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</si>
  <si>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</si>
  <si>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</si>
  <si>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</si>
  <si>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</si>
  <si>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</si>
  <si>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</si>
  <si>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</si>
  <si>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</si>
  <si>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</si>
  <si>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</si>
  <si>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</si>
  <si>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</si>
  <si>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</si>
  <si>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</si>
  <si>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</si>
  <si>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</si>
  <si>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</si>
  <si>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</si>
  <si>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</si>
  <si>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</si>
  <si>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</si>
  <si>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</si>
  <si>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</si>
  <si>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</si>
  <si>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</si>
  <si>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</si>
  <si>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</si>
  <si>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</si>
  <si>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</si>
  <si>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</si>
  <si>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</si>
  <si>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</si>
  <si>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</si>
  <si>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</si>
  <si>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</si>
  <si>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</si>
  <si>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</si>
  <si>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</si>
  <si>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</si>
  <si>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</si>
  <si>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</si>
  <si>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</si>
  <si>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</si>
  <si>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</si>
  <si>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</si>
  <si>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</si>
  <si>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</si>
  <si>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</si>
  <si>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</si>
  <si>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</si>
  <si>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</si>
  <si>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</si>
  <si>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</si>
  <si>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</si>
  <si>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</si>
  <si>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</si>
  <si>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</si>
  <si>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</si>
  <si>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</si>
  <si>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</si>
  <si>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</si>
  <si>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</si>
  <si>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</si>
  <si>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</si>
  <si>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</si>
  <si>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</si>
  <si>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</si>
  <si>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</si>
  <si>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</si>
  <si>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</si>
  <si>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</si>
  <si>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</si>
  <si>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</si>
  <si>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</si>
  <si>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</si>
  <si>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</si>
  <si>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</si>
  <si>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</si>
  <si>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</si>
  <si>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</si>
  <si>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</si>
  <si>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</si>
  <si>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</si>
  <si>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</si>
  <si>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</si>
  <si>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</si>
  <si>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</si>
  <si>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</si>
  <si>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</si>
  <si>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</si>
  <si>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</si>
  <si>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</si>
  <si>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</si>
  <si>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</si>
  <si>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</si>
  <si>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</si>
  <si>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</si>
  <si>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</si>
  <si>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</si>
  <si>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</si>
  <si>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</si>
  <si>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</si>
  <si>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</si>
  <si>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</si>
  <si>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</si>
  <si>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</si>
  <si>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</si>
  <si>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</si>
  <si>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</si>
  <si>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</si>
  <si>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</si>
  <si>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</si>
  <si>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</si>
  <si>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</si>
  <si>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</si>
  <si>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</si>
  <si>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</si>
  <si>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</si>
  <si>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</si>
  <si>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</si>
  <si>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</si>
  <si>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</si>
  <si>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</si>
  <si>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</si>
  <si>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</si>
  <si>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</si>
  <si>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</si>
  <si>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</si>
  <si>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</si>
  <si>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</si>
  <si>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</si>
  <si>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</si>
  <si>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</si>
  <si>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</si>
  <si>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</si>
  <si>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</si>
  <si>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</si>
  <si>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</si>
  <si>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</si>
  <si>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</si>
  <si>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</si>
  <si>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</si>
  <si>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</si>
  <si>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</si>
  <si>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</si>
  <si>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</si>
  <si>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</si>
  <si>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</si>
  <si>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</si>
  <si>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</si>
  <si>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</si>
  <si>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</si>
  <si>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</si>
  <si>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</si>
  <si>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</si>
  <si>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</si>
  <si>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</si>
  <si>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</si>
  <si>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</si>
  <si>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</si>
  <si>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</si>
  <si>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</si>
  <si>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</si>
  <si>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</si>
  <si>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</si>
  <si>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</si>
  <si>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</si>
  <si>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</si>
  <si>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</si>
  <si>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</si>
  <si>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</si>
  <si>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</si>
  <si>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</si>
  <si>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</si>
  <si>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</si>
  <si>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</si>
  <si>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</si>
  <si>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</si>
  <si>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</si>
  <si>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</si>
  <si>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</si>
  <si>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</si>
  <si>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</si>
  <si>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</si>
  <si>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</si>
  <si>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</si>
  <si>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</si>
  <si>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</si>
  <si>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</si>
  <si>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</si>
  <si>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</si>
  <si>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</si>
  <si>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</si>
  <si>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</si>
  <si>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</si>
  <si>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</si>
  <si>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</si>
  <si>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</si>
  <si>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</si>
  <si>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</si>
  <si>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</si>
  <si>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</si>
  <si>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</si>
  <si>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</si>
  <si>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</si>
  <si>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</si>
  <si>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</si>
  <si>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</si>
  <si>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</si>
  <si>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</si>
  <si>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</si>
  <si>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</si>
  <si>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</si>
  <si>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</si>
  <si>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</si>
  <si>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</si>
  <si>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</si>
  <si>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</si>
  <si>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</si>
  <si>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</si>
  <si>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</si>
  <si>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</si>
  <si>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</si>
  <si>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</si>
  <si>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</si>
  <si>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</si>
  <si>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</si>
  <si>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</si>
  <si>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</si>
  <si>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</si>
  <si>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</si>
  <si>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</si>
  <si>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</si>
  <si>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</si>
  <si>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</si>
  <si>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</si>
  <si>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</si>
  <si>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</si>
  <si>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</si>
  <si>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</si>
  <si>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</si>
  <si>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</si>
  <si>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</si>
  <si>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</si>
  <si>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</si>
  <si>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</si>
  <si>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</si>
  <si>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</si>
  <si>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</si>
  <si>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</si>
  <si>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</si>
  <si>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</si>
  <si>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</si>
  <si>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</si>
  <si>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</si>
  <si>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</si>
  <si>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</si>
  <si>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</si>
  <si>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</si>
  <si>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</si>
  <si>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</si>
  <si>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</si>
  <si>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</si>
  <si>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</si>
  <si>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</si>
  <si>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</si>
  <si>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</si>
  <si>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</si>
  <si>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</si>
  <si>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</si>
  <si>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</si>
  <si>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</si>
  <si>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</si>
  <si>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</si>
  <si>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</si>
  <si>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</si>
  <si>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</si>
  <si>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</si>
  <si>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</si>
  <si>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</si>
  <si>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</si>
  <si>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</si>
  <si>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</si>
  <si>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</si>
  <si>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</si>
  <si>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</si>
  <si>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</si>
  <si>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</si>
  <si>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</si>
  <si>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</si>
  <si>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</si>
  <si>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</si>
  <si>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</si>
  <si>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</si>
  <si>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</si>
  <si>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</si>
  <si>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</si>
  <si>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</si>
  <si>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</si>
  <si>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</si>
  <si>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</si>
  <si>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</si>
  <si>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</si>
  <si>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</si>
  <si>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</si>
  <si>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</si>
  <si>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</si>
  <si>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</si>
  <si>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</si>
  <si>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</si>
  <si>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</si>
  <si>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</si>
  <si>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</si>
  <si>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</si>
  <si>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</si>
  <si>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</si>
  <si>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</si>
  <si>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</si>
  <si>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</si>
  <si>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</si>
  <si>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</si>
  <si>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</si>
  <si>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</si>
  <si>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</si>
  <si>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</si>
  <si>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</si>
  <si>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</si>
  <si>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</si>
  <si>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</si>
  <si>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</si>
  <si>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</si>
  <si>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</si>
  <si>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</si>
  <si>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</si>
  <si>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</si>
  <si>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</si>
  <si>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</si>
  <si>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</si>
  <si>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</si>
  <si>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</si>
  <si>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</si>
  <si>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</si>
  <si>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</si>
  <si>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</si>
  <si>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</si>
  <si>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</si>
  <si>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</si>
  <si>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</si>
  <si>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</si>
  <si>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</si>
  <si>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</si>
  <si>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</si>
  <si>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</si>
  <si>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</si>
  <si>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</si>
  <si>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</si>
  <si>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</si>
  <si>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</si>
  <si>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</si>
  <si>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</si>
  <si>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</si>
  <si>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</si>
  <si>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</si>
  <si>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</si>
  <si>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</si>
  <si>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</si>
  <si>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</si>
  <si>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</si>
  <si>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</si>
  <si>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</si>
  <si>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</si>
  <si>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</si>
  <si>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</si>
  <si>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</si>
  <si>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</si>
  <si>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</si>
  <si>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</si>
  <si>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</si>
  <si>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</si>
  <si>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</si>
  <si>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</si>
  <si>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</si>
  <si>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</si>
  <si>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</si>
  <si>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</si>
  <si>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</si>
  <si>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</si>
  <si>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</si>
  <si>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</si>
  <si>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</si>
  <si>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</si>
  <si>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</si>
  <si>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</si>
  <si>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</si>
  <si>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</si>
  <si>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</si>
  <si>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</si>
  <si>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</si>
  <si>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</si>
  <si>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</si>
  <si>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</si>
  <si>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</si>
  <si>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</si>
  <si>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</si>
  <si>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</si>
  <si>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</si>
  <si>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</si>
  <si>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</si>
  <si>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</si>
  <si>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</si>
  <si>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</si>
  <si>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</si>
  <si>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</si>
  <si>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</si>
  <si>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</si>
  <si>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</si>
  <si>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</si>
  <si>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</si>
  <si>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</si>
  <si>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</si>
  <si>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</si>
  <si>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</si>
  <si>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</si>
  <si>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</si>
  <si>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</si>
  <si>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</si>
  <si>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</si>
  <si>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</si>
  <si>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</si>
  <si>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</si>
  <si>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</si>
  <si>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</si>
  <si>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</si>
  <si>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</si>
  <si>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</si>
  <si>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</si>
  <si>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</si>
  <si>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</si>
  <si>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</si>
  <si>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</si>
  <si>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</si>
  <si>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</si>
  <si>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</si>
  <si>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</si>
  <si>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</si>
  <si>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</si>
  <si>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</si>
  <si>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</si>
  <si>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</si>
  <si>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</si>
  <si>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</si>
  <si>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</si>
  <si>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</si>
  <si>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</si>
  <si>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</si>
  <si>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</si>
  <si>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</si>
  <si>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</si>
  <si>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</si>
  <si>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</si>
  <si>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</si>
  <si>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</si>
  <si>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</si>
  <si>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</si>
  <si>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</si>
  <si>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</si>
  <si>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</si>
  <si>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</si>
  <si>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</si>
  <si>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</si>
  <si>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</si>
  <si>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</si>
  <si>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</si>
  <si>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</si>
  <si>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</si>
  <si>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</si>
  <si>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</si>
  <si>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</si>
  <si>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</si>
  <si>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</si>
  <si>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</si>
  <si>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</si>
  <si>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</si>
  <si>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</si>
  <si>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</si>
  <si>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</si>
  <si>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</si>
  <si>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</si>
  <si>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</si>
  <si>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</si>
  <si>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</si>
  <si>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</si>
  <si>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</si>
  <si>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</si>
  <si>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</si>
  <si>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</si>
  <si>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</si>
  <si>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</si>
  <si>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</si>
  <si>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</si>
  <si>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</si>
  <si>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</si>
  <si>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</si>
  <si>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</si>
  <si>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</si>
  <si>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</si>
  <si>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</si>
  <si>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</si>
  <si>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</si>
  <si>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</si>
  <si>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</si>
  <si>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</si>
  <si>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</si>
  <si>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</si>
  <si>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</si>
  <si>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</si>
  <si>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</si>
  <si>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</si>
  <si>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</si>
  <si>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</si>
  <si>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</si>
  <si>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</si>
  <si>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</si>
  <si>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</si>
  <si>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</si>
  <si>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</si>
  <si>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</si>
  <si>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</si>
  <si>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</si>
  <si>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</si>
  <si>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</si>
  <si>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</si>
  <si>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</si>
  <si>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</si>
  <si>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</si>
  <si>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</si>
  <si>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</si>
  <si>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</si>
  <si>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</si>
  <si>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</si>
  <si>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</si>
  <si>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</si>
  <si>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</si>
  <si>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</si>
  <si>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</si>
  <si>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</si>
  <si>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</si>
  <si>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</si>
  <si>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</si>
  <si>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</si>
  <si>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</si>
  <si>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</si>
  <si>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</si>
  <si>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</si>
  <si>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</si>
  <si>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</si>
  <si>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</si>
  <si>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</si>
  <si>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</si>
  <si>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</si>
  <si>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</si>
  <si>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</si>
  <si>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</si>
  <si>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</si>
  <si>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</si>
  <si>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</si>
  <si>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</si>
  <si>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</si>
  <si>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</si>
  <si>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</si>
  <si>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</si>
  <si>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</si>
  <si>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</si>
  <si>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</si>
  <si>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</si>
  <si>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</si>
  <si>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</si>
  <si>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</si>
  <si>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</si>
  <si>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</si>
  <si>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</si>
  <si>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</si>
  <si>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</si>
  <si>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</si>
  <si>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</si>
  <si>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</si>
  <si>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</si>
  <si>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</si>
  <si>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</si>
  <si>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</si>
  <si>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</si>
  <si>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</si>
  <si>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</si>
  <si>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</si>
  <si>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</si>
  <si>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</si>
  <si>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</si>
  <si>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</si>
  <si>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</si>
  <si>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</si>
  <si>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</si>
  <si>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</si>
  <si>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</si>
  <si>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</si>
  <si>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</si>
  <si>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</si>
  <si>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</si>
  <si>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</si>
  <si>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</si>
  <si>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</si>
  <si>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</si>
  <si>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</si>
  <si>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</si>
  <si>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</si>
  <si>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</si>
  <si>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</si>
  <si>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</si>
  <si>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</si>
  <si>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</si>
  <si>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</si>
  <si>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</si>
  <si>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</si>
  <si>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</si>
  <si>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</si>
  <si>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</si>
  <si>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</si>
  <si>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</si>
  <si>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</si>
  <si>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</si>
  <si>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</si>
  <si>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</si>
  <si>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</si>
  <si>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</si>
  <si>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</si>
  <si>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</si>
  <si>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</si>
  <si>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</si>
  <si>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</si>
  <si>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</si>
  <si>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</si>
  <si>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</si>
  <si>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</si>
  <si>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</si>
  <si>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</si>
  <si>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</si>
  <si>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</si>
  <si>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</si>
  <si>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</si>
  <si>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</si>
  <si>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</si>
  <si>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</si>
  <si>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</si>
  <si>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</si>
  <si>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</si>
  <si>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</si>
  <si>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</si>
  <si>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</si>
  <si>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</si>
  <si>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</si>
  <si>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</si>
  <si>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</si>
  <si>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</si>
  <si>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</si>
  <si>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</si>
  <si>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</si>
  <si>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</si>
  <si>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</si>
  <si>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</si>
  <si>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</si>
  <si>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</si>
  <si>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</si>
  <si>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</si>
  <si>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</si>
  <si>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</si>
  <si>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</si>
  <si>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</si>
  <si>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</si>
  <si>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</si>
  <si>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</si>
  <si>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</si>
  <si>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</si>
  <si>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</si>
  <si>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</si>
  <si>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</si>
  <si>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</si>
  <si>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</si>
  <si>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</si>
  <si>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</si>
  <si>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</si>
  <si>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</si>
  <si>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</si>
  <si>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</si>
  <si>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</si>
  <si>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</si>
  <si>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</si>
  <si>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</si>
  <si>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</si>
  <si>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</si>
  <si>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</si>
  <si>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</si>
  <si>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</si>
  <si>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</si>
  <si>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</si>
  <si>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</si>
  <si>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</si>
  <si>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</si>
  <si>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</si>
  <si>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</si>
  <si>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</si>
  <si>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</si>
  <si>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</si>
  <si>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</si>
  <si>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</si>
  <si>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</si>
  <si>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</si>
  <si>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</si>
  <si>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</si>
  <si>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</si>
  <si>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</si>
  <si>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</si>
  <si>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</si>
  <si>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</si>
  <si>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</si>
  <si>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</si>
  <si>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</si>
  <si>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</si>
  <si>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</si>
  <si>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</si>
  <si>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</si>
  <si>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</si>
  <si>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</si>
  <si>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</si>
  <si>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</si>
  <si>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</si>
  <si>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</si>
  <si>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</si>
  <si>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</si>
  <si>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</si>
  <si>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</si>
  <si>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</si>
  <si>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</si>
  <si>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</si>
  <si>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</si>
  <si>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</si>
  <si>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</si>
  <si>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</si>
  <si>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</si>
  <si>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</si>
  <si>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</si>
  <si>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</si>
  <si>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</si>
  <si>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</si>
  <si>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</si>
  <si>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</si>
  <si>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</si>
  <si>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</si>
  <si>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</si>
  <si>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</si>
  <si>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</si>
  <si>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</si>
  <si>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</si>
  <si>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</si>
  <si>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</si>
  <si>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</si>
  <si>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</si>
  <si>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</si>
  <si>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</si>
  <si>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</si>
  <si>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</si>
  <si>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</si>
  <si>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</si>
  <si>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</si>
  <si>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</si>
  <si>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</si>
  <si>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</si>
  <si>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</si>
  <si>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</si>
  <si>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</si>
  <si>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</si>
  <si>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</si>
  <si>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</si>
  <si>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</si>
  <si>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</si>
  <si>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</si>
  <si>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</si>
  <si>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</si>
  <si>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</si>
  <si>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</si>
  <si>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</si>
  <si>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</si>
  <si>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</si>
  <si>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</si>
  <si>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</si>
  <si>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</si>
  <si>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</si>
  <si>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</si>
  <si>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</si>
  <si>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</si>
  <si>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</si>
  <si>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</si>
  <si>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</si>
  <si>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</si>
  <si>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</si>
  <si>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</si>
  <si>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</si>
  <si>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</si>
  <si>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</si>
  <si>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</si>
  <si>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</si>
  <si>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</si>
  <si>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</si>
  <si>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</si>
  <si>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</si>
  <si>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</si>
  <si>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</si>
  <si>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</si>
  <si>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</si>
  <si>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</si>
  <si>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</si>
  <si>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</si>
  <si>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</si>
  <si>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</si>
  <si>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</si>
  <si>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</si>
  <si>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</si>
  <si>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</si>
  <si>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</si>
  <si>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</si>
  <si>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</si>
  <si>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</si>
  <si>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</si>
  <si>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</si>
  <si>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</si>
  <si>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</si>
  <si>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</si>
  <si>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</si>
  <si>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</si>
  <si>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</si>
  <si>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</si>
  <si>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</si>
  <si>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</si>
  <si>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</si>
  <si>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</si>
  <si>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</si>
  <si>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</si>
  <si>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</si>
  <si>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</si>
  <si>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</si>
  <si>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</si>
  <si>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</si>
  <si>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</si>
  <si>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</si>
  <si>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</si>
  <si>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</si>
  <si>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</si>
  <si>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</si>
  <si>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</si>
  <si>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</si>
  <si>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</si>
  <si>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</si>
  <si>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</si>
  <si>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</si>
  <si>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</si>
  <si>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</si>
  <si>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</si>
  <si>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</si>
  <si>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</si>
  <si>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</si>
  <si>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</si>
  <si>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</si>
  <si>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</si>
  <si>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</si>
  <si>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</si>
  <si>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</si>
  <si>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</si>
  <si>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</si>
  <si>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</si>
  <si>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</si>
  <si>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</si>
  <si>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</si>
  <si>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</si>
  <si>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</si>
  <si>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</si>
  <si>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</si>
  <si>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</si>
  <si>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</si>
  <si>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</si>
  <si>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</si>
  <si>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</si>
  <si>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</si>
  <si>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</si>
  <si>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</si>
  <si>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</si>
  <si>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</si>
  <si>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</si>
  <si>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</si>
  <si>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</si>
  <si>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</si>
  <si>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</si>
  <si>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</si>
  <si>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</si>
  <si>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</si>
  <si>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</si>
  <si>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</si>
  <si>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</si>
  <si>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</si>
  <si>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</si>
  <si>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</si>
  <si>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</si>
  <si>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</si>
  <si>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</si>
  <si>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</si>
  <si>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</si>
  <si>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</si>
  <si>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</si>
  <si>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</si>
  <si>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</si>
  <si>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</si>
  <si>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</si>
  <si>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</si>
  <si>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</si>
  <si>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</si>
  <si>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</si>
  <si>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</si>
  <si>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</si>
  <si>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</si>
  <si>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</si>
  <si>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</si>
  <si>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</si>
  <si>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</si>
  <si>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</si>
  <si>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</si>
  <si>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</si>
  <si>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</si>
  <si>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</si>
  <si>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</si>
  <si>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</si>
  <si>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</si>
  <si>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</si>
  <si>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</si>
  <si>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</si>
  <si>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</si>
  <si>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</si>
  <si>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</si>
  <si>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</si>
  <si>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</si>
  <si>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</si>
  <si>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</si>
  <si>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</si>
  <si>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</si>
  <si>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</si>
  <si>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</si>
  <si>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</si>
  <si>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</si>
  <si>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</si>
  <si>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</si>
  <si>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</si>
  <si>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</si>
  <si>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</si>
  <si>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</si>
  <si>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</si>
  <si>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</si>
  <si>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</si>
  <si>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</si>
  <si>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</si>
  <si>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</si>
  <si>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</si>
  <si>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</si>
  <si>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</si>
  <si>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</si>
  <si>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</si>
  <si>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</si>
  <si>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</si>
  <si>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</si>
  <si>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</si>
  <si>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</si>
  <si>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</si>
  <si>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</si>
  <si>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</si>
  <si>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</si>
  <si>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</si>
  <si>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</si>
  <si>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</si>
  <si>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</si>
  <si>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</si>
  <si>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</si>
  <si>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</si>
  <si>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</si>
  <si>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</si>
  <si>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</si>
  <si>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</si>
  <si>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</si>
  <si>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</si>
  <si>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</si>
  <si>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</si>
  <si>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</si>
  <si>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</si>
  <si>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</si>
  <si>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</si>
  <si>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</si>
  <si>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</si>
  <si>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</si>
  <si>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</si>
  <si>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</si>
  <si>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</si>
  <si>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</si>
  <si>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</si>
  <si>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</si>
  <si>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</si>
  <si>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</si>
  <si>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</si>
  <si>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</si>
  <si>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</si>
  <si>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</si>
  <si>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</si>
  <si>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</si>
  <si>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</si>
  <si>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</si>
  <si>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</si>
  <si>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</si>
  <si>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</si>
  <si>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</si>
  <si>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</si>
  <si>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</si>
  <si>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</si>
  <si>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</si>
  <si>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</si>
  <si>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</si>
  <si>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</si>
  <si>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</si>
  <si>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</si>
  <si>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</si>
  <si>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</si>
  <si>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</si>
  <si>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</si>
  <si>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</si>
  <si>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</si>
  <si>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</si>
  <si>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</si>
  <si>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</si>
  <si>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</si>
  <si>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</si>
  <si>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</si>
  <si>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</si>
  <si>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</si>
  <si>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</si>
  <si>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</si>
  <si>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</si>
  <si>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</si>
  <si>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</si>
  <si>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</si>
  <si>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</si>
  <si>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</si>
  <si>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</si>
  <si>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</si>
  <si>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</si>
  <si>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</si>
  <si>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</si>
  <si>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</si>
  <si>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</si>
  <si>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</si>
  <si>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</si>
  <si>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</si>
  <si>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</si>
  <si>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</si>
  <si>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</si>
  <si>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</si>
  <si>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</si>
  <si>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</si>
  <si>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</si>
  <si>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</si>
  <si>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</si>
  <si>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</si>
  <si>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</si>
  <si>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</si>
  <si>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</si>
  <si>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</si>
  <si>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</si>
  <si>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</si>
  <si>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</si>
  <si>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</si>
  <si>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</si>
  <si>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</si>
  <si>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</si>
  <si>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</si>
  <si>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</si>
  <si>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</si>
  <si>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</si>
  <si>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</si>
  <si>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</si>
  <si>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</si>
  <si>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</si>
  <si>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</si>
  <si>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</si>
  <si>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</si>
  <si>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</si>
  <si>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</si>
  <si>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</si>
  <si>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</si>
  <si>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</si>
  <si>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</si>
  <si>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</si>
  <si>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</si>
  <si>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</si>
  <si>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</si>
  <si>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</si>
  <si>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</si>
  <si>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</si>
  <si>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</si>
  <si>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</si>
  <si>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</si>
  <si>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</si>
  <si>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</si>
  <si>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</si>
  <si>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</si>
  <si>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</si>
  <si>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</si>
  <si>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</si>
  <si>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</si>
  <si>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</si>
  <si>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</si>
  <si>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</si>
  <si>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</si>
  <si>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</si>
  <si>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</si>
  <si>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</si>
  <si>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</si>
  <si>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</si>
  <si>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</si>
  <si>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</si>
  <si>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</si>
  <si>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</si>
  <si>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</si>
  <si>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</si>
  <si>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</si>
  <si>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</si>
  <si>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</si>
  <si>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</si>
  <si>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</si>
  <si>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</si>
  <si>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</si>
  <si>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</si>
  <si>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</si>
  <si>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</si>
  <si>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</si>
  <si>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</si>
  <si>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</si>
  <si>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</si>
  <si>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</si>
  <si>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</si>
  <si>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</si>
  <si>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</si>
  <si>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</si>
  <si>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</si>
  <si>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</si>
  <si>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</si>
  <si>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</si>
  <si>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</si>
  <si>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</si>
  <si>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</si>
  <si>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</si>
  <si>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</si>
  <si>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</si>
  <si>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</si>
  <si>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</si>
  <si>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</si>
  <si>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</si>
  <si>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</si>
  <si>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</si>
  <si>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</si>
  <si>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</si>
  <si>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</si>
  <si>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</si>
  <si>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</si>
  <si>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</si>
  <si>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</si>
  <si>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</si>
  <si>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</si>
  <si>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</si>
  <si>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</si>
  <si>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</si>
  <si>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</si>
  <si>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</si>
  <si>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</si>
  <si>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</si>
  <si>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</si>
  <si>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</si>
  <si>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</si>
  <si>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</si>
  <si>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</si>
  <si>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</si>
  <si>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</si>
  <si>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</si>
  <si>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</si>
  <si>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</si>
  <si>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</si>
  <si>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</si>
  <si>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</si>
  <si>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</si>
  <si>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</si>
  <si>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</si>
  <si>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</si>
  <si>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</si>
  <si>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</si>
  <si>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</si>
  <si>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</si>
  <si>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</si>
  <si>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</si>
  <si>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</si>
  <si>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</si>
  <si>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</si>
  <si>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</si>
  <si>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</si>
  <si>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</si>
  <si>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</si>
  <si>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</si>
  <si>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</si>
  <si>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</si>
  <si>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</si>
  <si>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</si>
  <si>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</si>
  <si>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</si>
  <si>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</si>
  <si>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</si>
  <si>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</si>
  <si>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</si>
  <si>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</si>
  <si>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</si>
  <si>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</si>
  <si>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</si>
  <si>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</si>
  <si>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</si>
  <si>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</si>
  <si>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</si>
  <si>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</si>
  <si>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</si>
  <si>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</si>
  <si>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</si>
  <si>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</si>
  <si>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</si>
  <si>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</si>
  <si>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</si>
  <si>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</si>
  <si>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</si>
  <si>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</si>
  <si>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</si>
  <si>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</si>
  <si>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</si>
  <si>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</si>
  <si>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</si>
  <si>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</si>
  <si>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</si>
  <si>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</si>
  <si>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</si>
  <si>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</si>
  <si>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</si>
  <si>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</si>
  <si>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</si>
  <si>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</si>
  <si>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</si>
  <si>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</si>
  <si>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</si>
  <si>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</si>
  <si>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</si>
  <si>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</si>
  <si>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</si>
  <si>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</si>
  <si>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</si>
  <si>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</si>
  <si>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</si>
  <si>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</si>
  <si>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</si>
  <si>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</si>
  <si>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</si>
  <si>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</si>
  <si>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</si>
  <si>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</si>
  <si>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</si>
  <si>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</si>
  <si>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</si>
  <si>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</si>
  <si>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</si>
  <si>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</si>
  <si>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</si>
  <si>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</si>
  <si>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</si>
  <si>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</si>
  <si>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</si>
  <si>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</si>
  <si>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</si>
  <si>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</si>
  <si>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</si>
  <si>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</si>
  <si>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</si>
  <si>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</si>
  <si>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</si>
  <si>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</si>
  <si>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</si>
  <si>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</si>
  <si>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</si>
  <si>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</si>
  <si>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</si>
  <si>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</si>
  <si>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</si>
  <si>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</si>
  <si>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</si>
  <si>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</si>
  <si>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</si>
  <si>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</si>
  <si>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</si>
  <si>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</si>
  <si>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</si>
  <si>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</si>
  <si>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</si>
  <si>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</si>
  <si>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</si>
  <si>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</si>
  <si>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</si>
  <si>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</si>
  <si>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</si>
  <si>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</si>
  <si>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</si>
  <si>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</si>
  <si>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</si>
  <si>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</si>
  <si>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</si>
  <si>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</si>
  <si>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</si>
  <si>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</si>
  <si>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</si>
  <si>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</si>
  <si>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</si>
  <si>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</si>
  <si>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</si>
  <si>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</si>
  <si>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</si>
  <si>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</si>
  <si>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</si>
  <si>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</si>
  <si>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</si>
  <si>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</si>
  <si>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</si>
  <si>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</si>
  <si>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</si>
  <si>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</si>
  <si>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</si>
  <si>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</si>
  <si>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</si>
  <si>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</si>
  <si>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</si>
  <si>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</si>
  <si>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</si>
  <si>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</si>
  <si>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</si>
  <si>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</si>
  <si>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</si>
  <si>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</si>
  <si>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</si>
  <si>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</si>
  <si>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</si>
  <si>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</si>
  <si>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</si>
  <si>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</si>
  <si>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</si>
  <si>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</si>
  <si>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</si>
  <si>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</si>
  <si>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</si>
  <si>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</si>
  <si>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</si>
  <si>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</si>
  <si>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</si>
  <si>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</si>
  <si>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</si>
  <si>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</si>
  <si>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</si>
  <si>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</si>
  <si>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</si>
  <si>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</si>
  <si>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</si>
  <si>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</si>
  <si>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</si>
  <si>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</si>
  <si>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</si>
  <si>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</si>
  <si>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</si>
  <si>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</si>
  <si>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</si>
  <si>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</si>
  <si>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</si>
  <si>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</si>
  <si>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</si>
  <si>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</si>
  <si>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</si>
  <si>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</si>
  <si>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</si>
  <si>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</si>
  <si>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</si>
  <si>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</si>
  <si>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</si>
  <si>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</si>
  <si>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</si>
  <si>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</si>
  <si>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</si>
  <si>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</si>
  <si>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</si>
  <si>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</si>
  <si>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</si>
  <si>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</si>
  <si>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</si>
  <si>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</si>
  <si>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</si>
  <si>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</si>
  <si>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</si>
  <si>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</si>
  <si>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</si>
  <si>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</si>
  <si>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</si>
  <si>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</si>
  <si>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</si>
  <si>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</si>
  <si>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</si>
  <si>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</si>
  <si>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</si>
  <si>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</si>
  <si>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</si>
  <si>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</si>
  <si>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</si>
  <si>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</si>
  <si>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</si>
  <si>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</si>
  <si>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</si>
  <si>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</si>
  <si>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</si>
  <si>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</si>
  <si>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</si>
  <si>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</si>
  <si>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</si>
  <si>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</si>
  <si>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</si>
  <si>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</si>
  <si>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</si>
  <si>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</si>
  <si>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</si>
  <si>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</si>
  <si>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</si>
  <si>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</si>
  <si>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</si>
  <si>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</si>
  <si>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</si>
  <si>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</si>
  <si>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</si>
  <si>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</si>
  <si>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</si>
  <si>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</si>
  <si>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</si>
  <si>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</si>
  <si>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</si>
  <si>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</si>
  <si>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</si>
  <si>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</si>
  <si>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</si>
  <si>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</si>
  <si>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</si>
  <si>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</si>
  <si>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</si>
  <si>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</si>
  <si>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</si>
  <si>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</si>
  <si>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</si>
  <si>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</si>
  <si>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</si>
  <si>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</si>
  <si>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</si>
  <si>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</si>
  <si>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</si>
  <si>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</si>
  <si>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</si>
  <si>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</si>
  <si>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</si>
  <si>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</si>
  <si>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</si>
  <si>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</si>
  <si>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</si>
  <si>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</si>
  <si>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</si>
  <si>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</si>
  <si>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</si>
  <si>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</si>
  <si>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</si>
  <si>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</si>
  <si>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</si>
  <si>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</si>
  <si>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</si>
  <si>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</si>
  <si>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</si>
  <si>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</si>
  <si>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</si>
  <si>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</si>
  <si>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</si>
  <si>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</si>
  <si>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</si>
  <si>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</si>
  <si>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</si>
  <si>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</si>
  <si>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</si>
  <si>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</si>
  <si>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</si>
  <si>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</si>
  <si>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</si>
  <si>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</si>
  <si>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</si>
  <si>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</si>
  <si>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</si>
  <si>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</si>
  <si>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</si>
  <si>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</si>
  <si>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</si>
  <si>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</si>
  <si>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</si>
  <si>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</si>
  <si>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</si>
  <si>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</si>
  <si>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</si>
  <si>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</si>
  <si>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</si>
  <si>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</si>
  <si>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</si>
  <si>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</si>
  <si>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</si>
  <si>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</si>
  <si>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</si>
  <si>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</si>
  <si>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</si>
  <si>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</si>
  <si>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</si>
  <si>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</si>
  <si>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</si>
  <si>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</si>
  <si>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</si>
  <si>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</si>
  <si>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</si>
  <si>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</si>
  <si>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</si>
  <si>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</si>
  <si>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</si>
  <si>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</si>
  <si>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</si>
  <si>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</si>
  <si>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</si>
  <si>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</si>
  <si>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</si>
  <si>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</si>
  <si>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</si>
  <si>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</si>
  <si>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</si>
  <si>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</si>
  <si>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</si>
  <si>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</si>
  <si>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</si>
  <si>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</si>
  <si>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</si>
  <si>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</si>
  <si>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</si>
  <si>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</si>
  <si>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</si>
  <si>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</si>
  <si>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</si>
  <si>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</si>
  <si>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</si>
  <si>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</si>
  <si>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</si>
  <si>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</si>
  <si>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</si>
  <si>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</si>
  <si>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</si>
  <si>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</si>
  <si>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</si>
  <si>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</si>
  <si>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</si>
  <si>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</si>
  <si>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</si>
  <si>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</si>
  <si>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</si>
  <si>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</si>
  <si>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</si>
  <si>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</si>
  <si>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</si>
  <si>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</si>
  <si>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</si>
  <si>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</si>
  <si>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</si>
  <si>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</si>
  <si>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</si>
  <si>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</si>
  <si>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</si>
  <si>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</si>
  <si>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</si>
  <si>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</si>
  <si>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</si>
  <si>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</si>
  <si>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</si>
  <si>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</si>
  <si>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</si>
  <si>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</si>
  <si>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</si>
  <si>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</si>
  <si>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</si>
  <si>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</si>
  <si>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</si>
  <si>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</si>
  <si>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</si>
  <si>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</si>
  <si>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</si>
  <si>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</si>
  <si>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</si>
  <si>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</si>
  <si>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</si>
  <si>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</si>
  <si>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</si>
  <si>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</si>
  <si>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</si>
  <si>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</si>
  <si>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</si>
  <si>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</si>
  <si>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</si>
  <si>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</si>
  <si>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</si>
  <si>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</si>
  <si>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</si>
  <si>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</si>
  <si>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</si>
  <si>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</si>
  <si>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</si>
  <si>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</si>
  <si>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</si>
  <si>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</si>
  <si>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</si>
  <si>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</si>
  <si>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</si>
  <si>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</si>
  <si>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</si>
  <si>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</si>
  <si>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</si>
  <si>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</si>
  <si>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</si>
  <si>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</si>
  <si>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</si>
  <si>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</si>
  <si>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</si>
  <si>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</si>
  <si>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</si>
  <si>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</si>
  <si>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</si>
  <si>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</si>
  <si>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</si>
  <si>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</si>
  <si>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</si>
  <si>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</si>
  <si>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</si>
  <si>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</si>
  <si>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</si>
  <si>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</si>
  <si>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</si>
  <si>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</si>
  <si>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</si>
  <si>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</si>
  <si>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</si>
  <si>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</si>
  <si>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</si>
  <si>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</si>
  <si>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</si>
  <si>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</si>
  <si>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</si>
  <si>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</si>
  <si>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</si>
  <si>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</si>
  <si>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</si>
  <si>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</si>
  <si>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</si>
  <si>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</si>
  <si>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</si>
  <si>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</si>
  <si>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</si>
  <si>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</si>
  <si>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</si>
  <si>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</si>
  <si>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</si>
  <si>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</si>
  <si>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</si>
  <si>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</si>
  <si>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</si>
  <si>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</si>
  <si>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</si>
  <si>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</si>
  <si>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</si>
  <si>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</si>
  <si>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</si>
  <si>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</si>
  <si>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</si>
  <si>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</si>
  <si>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</si>
  <si>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</si>
  <si>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</si>
  <si>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</si>
  <si>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</si>
  <si>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</si>
  <si>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</si>
  <si>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</si>
  <si>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</si>
  <si>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</si>
  <si>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</si>
  <si>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</si>
  <si>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</si>
  <si>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</si>
  <si>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</si>
  <si>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</si>
  <si>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</si>
  <si>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</si>
  <si>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</si>
  <si>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</si>
  <si>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</si>
  <si>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</si>
  <si>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</si>
  <si>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</si>
  <si>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</si>
  <si>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</si>
  <si>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</si>
  <si>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</si>
  <si>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</si>
  <si>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</si>
  <si>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</si>
  <si>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</si>
  <si>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</si>
  <si>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</si>
  <si>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</si>
  <si>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</si>
  <si>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</si>
  <si>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</si>
  <si>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</si>
  <si>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</si>
  <si>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</si>
  <si>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</si>
  <si>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</si>
  <si>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</si>
  <si>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</si>
  <si>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</si>
  <si>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</si>
  <si>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</si>
  <si>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</si>
  <si>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</si>
  <si>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</si>
  <si>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</si>
  <si>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</si>
  <si>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</si>
  <si>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</si>
  <si>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</si>
  <si>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</si>
  <si>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</si>
  <si>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</si>
  <si>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</si>
  <si>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</si>
  <si>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</si>
  <si>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</si>
  <si>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</si>
  <si>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</si>
  <si>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</si>
  <si>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</si>
  <si>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</si>
  <si>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</si>
  <si>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</si>
  <si>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</si>
  <si>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</si>
  <si>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</si>
  <si>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</si>
  <si>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</si>
  <si>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</si>
  <si>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</si>
  <si>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</si>
  <si>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</si>
  <si>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</si>
  <si>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</si>
  <si>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</si>
  <si>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</si>
  <si>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</si>
  <si>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</si>
  <si>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</si>
  <si>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</si>
  <si>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</si>
  <si>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</si>
  <si>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</si>
  <si>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</si>
  <si>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</si>
  <si>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</si>
  <si>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</si>
  <si>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</si>
  <si>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</si>
  <si>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</si>
  <si>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</si>
  <si>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</si>
  <si>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</si>
  <si>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</si>
  <si>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</si>
  <si>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</si>
  <si>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</si>
  <si>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</si>
  <si>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</si>
  <si>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</si>
  <si>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</si>
  <si>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</si>
  <si>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</si>
  <si>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</si>
  <si>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</si>
  <si>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</si>
  <si>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</si>
  <si>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</si>
  <si>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</si>
  <si>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</si>
  <si>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</si>
  <si>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</si>
  <si>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</si>
  <si>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</si>
  <si>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</si>
  <si>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</si>
  <si>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</si>
  <si>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</si>
  <si>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</si>
  <si>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</si>
  <si>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</si>
  <si>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</si>
  <si>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</si>
  <si>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</si>
  <si>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</si>
  <si>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</si>
  <si>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</si>
  <si>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</si>
  <si>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</si>
  <si>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</si>
  <si>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</si>
  <si>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</si>
  <si>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</si>
  <si>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</si>
  <si>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</si>
  <si>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</si>
  <si>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</si>
  <si>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</si>
  <si>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</si>
  <si>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</si>
  <si>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</si>
  <si>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</si>
  <si>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</si>
  <si>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</si>
  <si>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</si>
  <si>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</si>
  <si>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</si>
  <si>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</si>
  <si>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</si>
  <si>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</si>
  <si>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</si>
  <si>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</si>
  <si>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</si>
  <si>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</si>
  <si>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</si>
  <si>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</si>
  <si>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</si>
  <si>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</si>
  <si>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</si>
  <si>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</si>
  <si>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</si>
  <si>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</si>
  <si>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</si>
  <si>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</si>
  <si>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</si>
  <si>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</si>
  <si>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</si>
  <si>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</si>
  <si>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</si>
  <si>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</si>
  <si>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</si>
  <si>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</si>
  <si>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</si>
  <si>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</si>
  <si>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</si>
  <si>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</si>
  <si>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</si>
  <si>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</si>
  <si>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</si>
  <si>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</si>
  <si>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</si>
  <si>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</si>
  <si>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</si>
  <si>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</si>
  <si>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</si>
  <si>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</si>
  <si>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</si>
  <si>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</si>
  <si>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</si>
  <si>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</si>
  <si>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</si>
  <si>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</si>
  <si>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</si>
  <si>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</si>
  <si>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</si>
  <si>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</si>
  <si>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</si>
  <si>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</si>
  <si>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</si>
  <si>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</si>
  <si>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</si>
  <si>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</si>
  <si>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</si>
  <si>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</si>
  <si>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</si>
  <si>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</si>
  <si>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</si>
  <si>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</si>
  <si>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</si>
  <si>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</si>
  <si>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</si>
  <si>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</si>
  <si>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</si>
  <si>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</si>
  <si>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</si>
  <si>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</si>
  <si>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</si>
  <si>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</si>
  <si>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</si>
  <si>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</si>
  <si>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</si>
  <si>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</si>
  <si>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</si>
  <si>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</si>
  <si>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</si>
  <si>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</si>
  <si>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</si>
  <si>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</si>
  <si>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</si>
  <si>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</si>
  <si>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</si>
  <si>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</si>
  <si>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</si>
  <si>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</si>
  <si>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</si>
  <si>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</si>
  <si>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</si>
  <si>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</si>
  <si>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</si>
  <si>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</si>
  <si>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</si>
  <si>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</si>
  <si>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</si>
  <si>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</si>
  <si>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</si>
  <si>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</si>
  <si>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</si>
  <si>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</si>
  <si>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</si>
  <si>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</si>
  <si>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</si>
  <si>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</si>
  <si>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</si>
  <si>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</si>
  <si>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</si>
  <si>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</si>
  <si>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</si>
  <si>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</si>
  <si>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</si>
  <si>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</si>
  <si>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</si>
  <si>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</si>
  <si>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</si>
  <si>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</si>
  <si>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</si>
  <si>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</si>
  <si>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</si>
  <si>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</si>
  <si>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</si>
  <si>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</si>
  <si>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</si>
  <si>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</si>
  <si>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</si>
  <si>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</si>
  <si>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</si>
  <si>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</si>
  <si>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</si>
  <si>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</si>
  <si>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</si>
  <si>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</si>
  <si>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</si>
  <si>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</si>
  <si>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</si>
  <si>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</si>
  <si>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</si>
  <si>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</si>
  <si>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</si>
  <si>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</si>
  <si>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</si>
  <si>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</si>
  <si>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</si>
  <si>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</si>
  <si>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</si>
  <si>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</si>
  <si>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</si>
  <si>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</si>
  <si>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</si>
  <si>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</si>
  <si>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</si>
  <si>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</si>
  <si>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</si>
  <si>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</si>
  <si>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</si>
  <si>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</si>
  <si>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</si>
  <si>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</si>
  <si>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</si>
  <si>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</si>
  <si>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</si>
  <si>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</si>
  <si>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</si>
  <si>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</si>
  <si>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</si>
  <si>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</si>
  <si>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</si>
  <si>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</si>
  <si>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</si>
  <si>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</si>
  <si>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</si>
  <si>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</si>
  <si>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</si>
  <si>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</si>
  <si>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</si>
  <si>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</si>
  <si>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</si>
  <si>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</si>
  <si>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</si>
  <si>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</si>
  <si>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</si>
  <si>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</si>
  <si>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</si>
  <si>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</si>
  <si>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</si>
  <si>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</si>
  <si>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</si>
  <si>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</si>
  <si>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</si>
  <si>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</si>
  <si>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</si>
  <si>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</si>
  <si>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</si>
  <si>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</si>
  <si>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</si>
  <si>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</si>
  <si>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</si>
  <si>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</si>
  <si>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</si>
  <si>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</si>
  <si>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</si>
  <si>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</si>
  <si>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</si>
  <si>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</si>
  <si>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</si>
  <si>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</si>
  <si>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</si>
  <si>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</si>
  <si>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</si>
  <si>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</si>
  <si>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</si>
  <si>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</si>
  <si>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</si>
  <si>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</si>
  <si>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</si>
  <si>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</si>
  <si>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</si>
  <si>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</si>
  <si>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</si>
  <si>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</si>
  <si>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</si>
  <si>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</si>
  <si>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</si>
  <si>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</si>
  <si>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</si>
  <si>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</si>
  <si>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</si>
  <si>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</si>
  <si>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</si>
  <si>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</si>
  <si>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</si>
  <si>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</si>
  <si>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</si>
  <si>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</si>
  <si>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</si>
  <si>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</si>
  <si>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</si>
  <si>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</si>
  <si>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</si>
  <si>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</si>
  <si>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</si>
  <si>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</si>
  <si>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</si>
  <si>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</si>
  <si>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</si>
  <si>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</si>
  <si>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</si>
  <si>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</si>
  <si>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</si>
  <si>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</si>
  <si>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</si>
  <si>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</si>
  <si>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</si>
  <si>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</si>
  <si>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</si>
  <si>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</si>
  <si>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</si>
  <si>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</si>
  <si>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</si>
  <si>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</si>
  <si>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</si>
  <si>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</si>
  <si>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</si>
  <si>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</si>
  <si>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</si>
  <si>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</si>
  <si>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</si>
  <si>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</si>
  <si>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</si>
  <si>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</si>
  <si>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</si>
  <si>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</si>
  <si>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</si>
  <si>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</si>
  <si>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</si>
  <si>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</si>
  <si>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</si>
  <si>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</si>
  <si>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</si>
  <si>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</si>
  <si>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</si>
  <si>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</si>
  <si>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</si>
  <si>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</si>
  <si>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</si>
  <si>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</si>
  <si>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</si>
  <si>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</si>
  <si>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</si>
  <si>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</si>
  <si>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</si>
  <si>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</si>
  <si>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</si>
  <si>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</si>
  <si>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</si>
  <si>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</si>
  <si>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</si>
  <si>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</si>
  <si>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</si>
  <si>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</si>
  <si>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</si>
  <si>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</si>
  <si>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</si>
  <si>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</si>
  <si>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</si>
  <si>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</si>
  <si>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</si>
  <si>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</si>
  <si>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</si>
  <si>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</si>
  <si>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</si>
  <si>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</si>
  <si>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</si>
  <si>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</si>
  <si>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</si>
  <si>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</si>
  <si>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</si>
  <si>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</si>
  <si>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</si>
  <si>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</si>
  <si>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</si>
  <si>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</si>
  <si>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</si>
  <si>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</si>
  <si>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</si>
  <si>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</si>
  <si>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</si>
  <si>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</si>
  <si>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</si>
  <si>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</si>
  <si>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</si>
  <si>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</si>
  <si>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</si>
  <si>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</si>
  <si>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</si>
  <si>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</si>
  <si>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</si>
  <si>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</si>
  <si>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</si>
  <si>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</si>
  <si>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</si>
  <si>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</si>
  <si>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</si>
  <si>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</si>
  <si>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</si>
  <si>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</si>
  <si>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</si>
  <si>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</si>
  <si>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</si>
  <si>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</si>
  <si>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</si>
  <si>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</si>
  <si>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</si>
  <si>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</si>
  <si>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</si>
  <si>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</si>
  <si>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</si>
  <si>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</si>
  <si>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</si>
  <si>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</si>
  <si>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</si>
  <si>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</si>
  <si>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</si>
  <si>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</si>
  <si>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</si>
  <si>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</si>
  <si>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</si>
  <si>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</si>
  <si>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</si>
  <si>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</si>
  <si>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</si>
  <si>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</si>
  <si>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</si>
  <si>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</si>
  <si>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</si>
  <si>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</si>
  <si>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</si>
  <si>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</si>
  <si>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</si>
  <si>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</si>
  <si>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</si>
  <si>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</si>
  <si>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</si>
  <si>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</si>
  <si>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</si>
  <si>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</si>
  <si>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</si>
  <si>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</si>
  <si>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</si>
  <si>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</si>
  <si>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</si>
  <si>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</si>
  <si>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</si>
  <si>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</si>
  <si>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</si>
  <si>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</si>
  <si>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</si>
  <si>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</si>
  <si>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</si>
  <si>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</si>
  <si>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</si>
  <si>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</si>
  <si>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</si>
  <si>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</si>
  <si>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</si>
  <si>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</si>
  <si>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</si>
  <si>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</si>
  <si>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</si>
  <si>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</si>
  <si>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</si>
  <si>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</si>
  <si>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</si>
  <si>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</si>
  <si>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</si>
  <si>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</si>
  <si>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</si>
  <si>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</si>
  <si>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</si>
  <si>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</si>
  <si>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</si>
  <si>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</si>
  <si>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</si>
  <si>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</si>
  <si>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</si>
  <si>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</si>
  <si>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</si>
  <si>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</si>
  <si>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</si>
  <si>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</si>
  <si>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</si>
  <si>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</si>
  <si>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</si>
  <si>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</si>
  <si>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</si>
  <si>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</si>
  <si>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</si>
  <si>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</si>
  <si>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</si>
  <si>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</si>
  <si>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</si>
  <si>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</si>
  <si>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</si>
  <si>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</si>
  <si>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</si>
  <si>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</si>
  <si>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</si>
  <si>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</si>
  <si>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</si>
  <si>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</si>
  <si>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</si>
  <si>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</si>
  <si>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</si>
  <si>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</si>
  <si>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</si>
  <si>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</si>
  <si>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</si>
  <si>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</si>
  <si>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</si>
  <si>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</si>
  <si>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</si>
  <si>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</si>
  <si>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</si>
  <si>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</si>
  <si>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</si>
  <si>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</si>
  <si>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</si>
  <si>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</si>
  <si>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</si>
  <si>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</si>
  <si>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</si>
  <si>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</si>
  <si>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</si>
  <si>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</si>
  <si>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</si>
  <si>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</si>
  <si>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</si>
  <si>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</si>
  <si>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</si>
  <si>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</si>
  <si>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</si>
  <si>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</si>
  <si>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</si>
  <si>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</si>
  <si>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</si>
  <si>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</si>
  <si>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</si>
  <si>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</si>
  <si>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</si>
  <si>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</si>
  <si>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</si>
  <si>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</si>
  <si>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</si>
  <si>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</si>
  <si>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</si>
  <si>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</si>
  <si>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</si>
  <si>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</si>
  <si>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</si>
  <si>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</si>
  <si>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</si>
  <si>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</si>
  <si>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</si>
  <si>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</si>
  <si>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</si>
  <si>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</si>
  <si>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</si>
  <si>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</si>
  <si>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</si>
  <si>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</si>
  <si>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</si>
  <si>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</si>
  <si>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</si>
  <si>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</si>
  <si>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</si>
  <si>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</si>
  <si>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</si>
  <si>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</si>
  <si>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</si>
  <si>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</si>
  <si>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</si>
  <si>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</si>
  <si>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</si>
  <si>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</si>
  <si>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</si>
  <si>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</si>
  <si>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</si>
  <si>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</si>
  <si>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</si>
  <si>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</si>
  <si>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</si>
  <si>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</si>
  <si>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</si>
  <si>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</si>
  <si>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</si>
  <si>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</si>
  <si>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</si>
  <si>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</si>
  <si>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</si>
  <si>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</si>
  <si>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</si>
  <si>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</si>
  <si>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</si>
  <si>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</si>
  <si>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</si>
  <si>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</si>
  <si>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</si>
  <si>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</si>
  <si>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</si>
  <si>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</si>
  <si>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</si>
  <si>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</si>
  <si>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</si>
  <si>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</si>
  <si>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</si>
  <si>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</si>
  <si>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</si>
  <si>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</si>
  <si>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</si>
  <si>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</si>
  <si>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</si>
  <si>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</si>
  <si>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</si>
  <si>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</si>
  <si>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</si>
  <si>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</si>
  <si>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</si>
  <si>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</si>
  <si>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</si>
  <si>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</si>
  <si>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</si>
  <si>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</si>
  <si>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</si>
  <si>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</si>
  <si>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</si>
  <si>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</si>
  <si>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</si>
  <si>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</si>
  <si>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</si>
  <si>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</si>
  <si>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</si>
  <si>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</si>
  <si>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</si>
  <si>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</si>
  <si>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</si>
  <si>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</si>
  <si>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</si>
  <si>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</si>
  <si>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</si>
  <si>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</si>
  <si>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</si>
  <si>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</si>
  <si>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</si>
  <si>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</si>
  <si>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</si>
  <si>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</si>
  <si>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</si>
  <si>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</si>
  <si>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</si>
  <si>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</si>
  <si>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</si>
  <si>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</si>
  <si>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</si>
  <si>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</si>
  <si>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</si>
  <si>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</si>
  <si>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</si>
  <si>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</si>
  <si>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</si>
  <si>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</si>
  <si>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</si>
  <si>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</si>
  <si>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</si>
  <si>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</si>
  <si>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</si>
  <si>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</si>
  <si>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</si>
  <si>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</si>
  <si>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</si>
  <si>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</si>
  <si>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</si>
  <si>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</si>
  <si>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</si>
  <si>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</si>
  <si>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</si>
  <si>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</si>
  <si>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</si>
  <si>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</si>
  <si>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</si>
  <si>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</si>
  <si>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</si>
  <si>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</si>
  <si>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</si>
  <si>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</si>
  <si>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</si>
  <si>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</si>
  <si>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</si>
  <si>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</si>
  <si>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</si>
  <si>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</si>
  <si>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</si>
  <si>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</si>
  <si>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</si>
  <si>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</si>
  <si>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</si>
  <si>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</si>
  <si>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</si>
  <si>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</si>
  <si>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</si>
  <si>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</si>
  <si>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</si>
  <si>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</si>
  <si>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</si>
  <si>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</si>
  <si>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</si>
  <si>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</si>
  <si>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</si>
  <si>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</si>
  <si>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</si>
  <si>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</si>
  <si>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</si>
  <si>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</si>
  <si>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</si>
  <si>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</si>
  <si>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</si>
  <si>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</si>
  <si>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</si>
  <si>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</si>
  <si>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</si>
  <si>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</si>
  <si>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</si>
  <si>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</si>
  <si>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</si>
  <si>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</si>
  <si>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</si>
  <si>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</si>
  <si>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</si>
  <si>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</si>
  <si>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</si>
  <si>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</si>
  <si>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</si>
  <si>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</si>
  <si>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</si>
  <si>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</si>
  <si>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</si>
  <si>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</si>
  <si>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</si>
  <si>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</si>
  <si>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</si>
  <si>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</si>
  <si>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</si>
  <si>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</si>
  <si>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</si>
  <si>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</si>
  <si>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</si>
  <si>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</si>
  <si>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</si>
  <si>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</si>
  <si>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</si>
  <si>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</si>
  <si>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</si>
  <si>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</si>
  <si>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</si>
  <si>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</si>
  <si>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</si>
  <si>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</si>
  <si>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</si>
  <si>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</si>
  <si>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</si>
  <si>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</si>
  <si>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</si>
  <si>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</si>
  <si>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</si>
  <si>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</si>
  <si>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</si>
  <si>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</si>
  <si>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</si>
  <si>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</si>
  <si>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</si>
  <si>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</si>
  <si>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</si>
  <si>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</si>
  <si>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</si>
  <si>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</si>
  <si>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</si>
  <si>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</si>
  <si>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</si>
  <si>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</si>
  <si>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</si>
  <si>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</si>
  <si>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</si>
  <si>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</si>
  <si>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</si>
  <si>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</si>
  <si>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</si>
  <si>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</si>
  <si>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</si>
  <si>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</si>
  <si>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</si>
  <si>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</si>
  <si>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</si>
  <si>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</si>
  <si>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</si>
  <si>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</si>
  <si>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</si>
  <si>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</si>
  <si>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</si>
  <si>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</si>
  <si>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</si>
  <si>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</si>
  <si>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</si>
  <si>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</si>
  <si>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</si>
  <si>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</si>
  <si>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</si>
  <si>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</si>
  <si>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</si>
  <si>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</si>
  <si>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</si>
  <si>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</si>
  <si>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</si>
  <si>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</si>
  <si>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</si>
  <si>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</si>
  <si>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</si>
  <si>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</si>
  <si>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</si>
  <si>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</si>
  <si>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</si>
  <si>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</si>
  <si>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</si>
  <si>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</si>
  <si>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</si>
  <si>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</si>
  <si>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</si>
  <si>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</si>
  <si>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</si>
  <si>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</si>
  <si>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</si>
  <si>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</si>
  <si>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</si>
  <si>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</si>
  <si>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</si>
  <si>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</si>
  <si>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</si>
  <si>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</si>
  <si>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</si>
  <si>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</si>
  <si>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</si>
  <si>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</si>
  <si>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</si>
  <si>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</si>
  <si>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</si>
  <si>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</si>
  <si>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</si>
  <si>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</si>
  <si>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</si>
  <si>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</si>
  <si>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</si>
  <si>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</si>
  <si>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</si>
  <si>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</si>
  <si>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</si>
  <si>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</si>
  <si>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</si>
  <si>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</si>
  <si>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</si>
  <si>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</si>
  <si>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</si>
  <si>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</si>
  <si>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</si>
  <si>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</si>
  <si>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</si>
  <si>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</si>
  <si>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</si>
  <si>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</si>
  <si>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</si>
  <si>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</si>
  <si>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</si>
  <si>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</si>
  <si>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</si>
  <si>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</si>
  <si>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</si>
  <si>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</si>
  <si>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</si>
  <si>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</si>
  <si>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</si>
  <si>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</si>
  <si>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</si>
  <si>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</si>
  <si>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</si>
  <si>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</si>
  <si>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</si>
  <si>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</si>
  <si>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</si>
  <si>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</si>
  <si>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</si>
  <si>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</si>
  <si>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</si>
  <si>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</si>
  <si>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</si>
  <si>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</si>
  <si>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</si>
  <si>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</si>
  <si>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</si>
  <si>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</si>
  <si>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</si>
  <si>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</si>
  <si>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</si>
  <si>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</si>
  <si>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</si>
  <si>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</si>
  <si>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</si>
  <si>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</si>
  <si>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</si>
  <si>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</si>
  <si>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</si>
  <si>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</si>
  <si>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</si>
  <si>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</si>
  <si>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</si>
  <si>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</si>
  <si>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</si>
  <si>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</si>
  <si>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</si>
  <si>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</si>
  <si>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</si>
  <si>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</si>
  <si>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</si>
  <si>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</si>
  <si>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</si>
  <si>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</si>
  <si>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</si>
  <si>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</si>
  <si>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</si>
  <si>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</si>
  <si>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</si>
  <si>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</si>
  <si>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</si>
  <si>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</si>
  <si>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</si>
  <si>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</si>
  <si>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</si>
  <si>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</si>
  <si>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</si>
  <si>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</si>
  <si>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</si>
  <si>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</si>
  <si>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</si>
  <si>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</si>
  <si>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</si>
  <si>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</si>
  <si>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</si>
  <si>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</si>
  <si>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</si>
  <si>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</si>
  <si>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</si>
  <si>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</si>
  <si>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</si>
  <si>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</si>
  <si>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</si>
  <si>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</si>
  <si>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</si>
  <si>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</si>
  <si>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</si>
  <si>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</si>
  <si>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</si>
  <si>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</si>
  <si>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</si>
  <si>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</si>
  <si>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</si>
  <si>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</si>
  <si>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</si>
  <si>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</si>
  <si>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</si>
  <si>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</si>
  <si>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</si>
  <si>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</si>
  <si>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</si>
  <si>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</si>
  <si>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</si>
  <si>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</si>
  <si>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</si>
  <si>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</si>
  <si>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</si>
  <si>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</si>
  <si>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</si>
  <si>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</si>
  <si>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</si>
  <si>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</si>
  <si>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</si>
  <si>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</si>
  <si>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</si>
  <si>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</si>
  <si>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</si>
  <si>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</si>
  <si>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</si>
  <si>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</si>
  <si>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</si>
  <si>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</si>
  <si>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</si>
  <si>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</si>
  <si>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</si>
  <si>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</si>
  <si>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</si>
  <si>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</si>
  <si>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</si>
  <si>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</si>
  <si>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</si>
  <si>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</si>
  <si>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</si>
  <si>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</si>
  <si>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</si>
  <si>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</si>
  <si>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</si>
  <si>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</si>
  <si>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</si>
  <si>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</si>
  <si>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</si>
  <si>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</si>
  <si>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</si>
  <si>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</si>
  <si>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</si>
  <si>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</si>
  <si>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</si>
  <si>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</si>
  <si>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</si>
  <si>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</si>
  <si>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</si>
  <si>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</si>
  <si>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</si>
  <si>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</si>
  <si>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</si>
  <si>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</si>
  <si>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</si>
  <si>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</si>
  <si>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</si>
  <si>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</si>
  <si>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</si>
  <si>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</si>
  <si>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</si>
  <si>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</si>
  <si>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</si>
  <si>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</si>
  <si>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</si>
  <si>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</si>
  <si>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</si>
  <si>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</si>
  <si>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</si>
  <si>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</si>
  <si>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</si>
  <si>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</si>
  <si>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</si>
  <si>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</si>
  <si>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</si>
  <si>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</si>
  <si>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</si>
  <si>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</si>
  <si>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</si>
  <si>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</si>
  <si>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</si>
  <si>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</si>
  <si>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</si>
  <si>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</si>
  <si>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</si>
  <si>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</si>
  <si>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</si>
  <si>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</si>
  <si>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</si>
  <si>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</si>
  <si>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</si>
  <si>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</si>
  <si>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</si>
  <si>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</si>
  <si>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</si>
  <si>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</si>
  <si>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</si>
  <si>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</si>
  <si>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</si>
  <si>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</si>
  <si>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</si>
  <si>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</si>
  <si>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</si>
  <si>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</si>
  <si>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</si>
  <si>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</si>
  <si>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</si>
  <si>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</si>
  <si>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</si>
  <si>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</si>
  <si>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</si>
  <si>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</si>
  <si>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</si>
  <si>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</si>
  <si>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</si>
  <si>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</si>
  <si>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</si>
  <si>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</si>
  <si>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</si>
  <si>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</si>
  <si>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</si>
  <si>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</si>
  <si>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</si>
  <si>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</si>
  <si>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</si>
  <si>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</si>
  <si>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</si>
  <si>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</si>
  <si>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</si>
  <si>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</si>
  <si>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</si>
  <si>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</si>
  <si>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</si>
  <si>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</si>
  <si>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</si>
  <si>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</si>
  <si>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</si>
  <si>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</si>
  <si>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</si>
  <si>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</si>
  <si>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</si>
  <si>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</si>
  <si>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</si>
  <si>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</si>
  <si>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</si>
  <si>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</si>
  <si>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</si>
  <si>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</si>
  <si>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</si>
  <si>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</si>
  <si>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</si>
  <si>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</si>
  <si>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</si>
  <si>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</si>
  <si>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</si>
  <si>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</si>
  <si>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</si>
  <si>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</si>
  <si>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</si>
  <si>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</si>
  <si>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</si>
  <si>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</si>
  <si>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</si>
  <si>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</si>
  <si>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</si>
  <si>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</si>
  <si>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</si>
  <si>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</si>
  <si>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</si>
  <si>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</si>
  <si>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</si>
  <si>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</si>
  <si>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</si>
  <si>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</si>
  <si>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</si>
  <si>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</si>
  <si>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</si>
  <si>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</si>
  <si>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</si>
  <si>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</si>
  <si>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</si>
  <si>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</si>
  <si>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</si>
  <si>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</si>
  <si>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</si>
  <si>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</si>
  <si>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</si>
  <si>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</si>
  <si>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</si>
  <si>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</si>
  <si>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</si>
  <si>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</si>
  <si>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</si>
  <si>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</si>
  <si>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</si>
  <si>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</si>
  <si>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</si>
  <si>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</si>
  <si>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</si>
  <si>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</si>
  <si>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</si>
  <si>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</si>
  <si>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</si>
  <si>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</si>
  <si>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</si>
  <si>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</si>
  <si>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</si>
  <si>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</si>
  <si>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</si>
  <si>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</si>
  <si>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</si>
  <si>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</si>
  <si>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</si>
  <si>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</si>
  <si>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</si>
  <si>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</si>
  <si>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</si>
  <si>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</si>
  <si>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</si>
  <si>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</si>
  <si>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</si>
  <si>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</si>
  <si>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</si>
  <si>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</si>
  <si>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</si>
  <si>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</si>
  <si>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</si>
  <si>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</si>
  <si>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</si>
  <si>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</si>
  <si>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</si>
  <si>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</si>
  <si>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</si>
  <si>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</si>
  <si>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</si>
  <si>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</si>
  <si>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</si>
  <si>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</si>
  <si>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</si>
  <si>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</si>
  <si>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</si>
  <si>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</si>
  <si>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</si>
  <si>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</si>
  <si>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</si>
  <si>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</si>
  <si>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</si>
  <si>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</si>
  <si>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</si>
  <si>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</si>
  <si>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</si>
  <si>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</si>
  <si>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</si>
  <si>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</si>
  <si>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</si>
  <si>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</si>
  <si>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</si>
  <si>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</si>
  <si>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</si>
  <si>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</si>
  <si>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</si>
  <si>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</si>
  <si>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</si>
  <si>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</si>
  <si>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</si>
  <si>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</si>
  <si>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</si>
  <si>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</si>
  <si>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</si>
  <si>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</si>
  <si>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</si>
  <si>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</si>
  <si>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</si>
  <si>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</si>
  <si>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</si>
  <si>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</si>
  <si>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</si>
  <si>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</si>
  <si>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</si>
  <si>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</si>
  <si>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</si>
  <si>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</si>
  <si>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</si>
  <si>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</si>
  <si>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</si>
  <si>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</si>
  <si>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</si>
  <si>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</si>
  <si>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</si>
  <si>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</si>
  <si>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</si>
  <si>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</si>
  <si>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</si>
  <si>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</si>
  <si>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</si>
  <si>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</si>
  <si>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</si>
  <si>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</si>
  <si>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</si>
  <si>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</si>
  <si>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</si>
  <si>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</si>
  <si>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</si>
  <si>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</si>
  <si>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</si>
  <si>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</si>
  <si>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</si>
  <si>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</si>
  <si>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</si>
  <si>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</si>
  <si>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</si>
  <si>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</si>
  <si>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</si>
  <si>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</si>
  <si>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</si>
  <si>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</si>
  <si>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</si>
  <si>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</si>
  <si>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</si>
  <si>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</si>
  <si>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</si>
  <si>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</si>
  <si>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</si>
  <si>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</si>
  <si>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</si>
  <si>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</si>
  <si>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</si>
  <si>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</si>
  <si>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</si>
  <si>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</si>
  <si>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</si>
  <si>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</si>
  <si>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</si>
  <si>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</si>
  <si>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</si>
  <si>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</si>
  <si>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</si>
  <si>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</si>
  <si>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</si>
  <si>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</si>
  <si>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</si>
  <si>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</si>
  <si>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</si>
  <si>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</si>
  <si>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</si>
  <si>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</si>
  <si>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</si>
  <si>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</si>
  <si>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</si>
  <si>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</si>
  <si>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</si>
  <si>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</si>
  <si>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</si>
  <si>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</si>
  <si>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</si>
  <si>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</si>
  <si>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</si>
  <si>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</si>
  <si>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</si>
  <si>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</si>
  <si>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</si>
  <si>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</si>
  <si>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</si>
  <si>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</si>
  <si>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</si>
  <si>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</si>
  <si>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</si>
  <si>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</si>
  <si>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</si>
  <si>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</si>
  <si>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</si>
  <si>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</si>
  <si>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</si>
  <si>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</si>
  <si>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</si>
  <si>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</si>
  <si>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</si>
  <si>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</si>
  <si>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</si>
  <si>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</si>
  <si>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</si>
  <si>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</si>
  <si>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</si>
  <si>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</si>
  <si>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</si>
  <si>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</si>
  <si>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</si>
  <si>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</si>
  <si>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</si>
  <si>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</si>
  <si>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</si>
  <si>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</si>
  <si>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</si>
  <si>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</si>
  <si>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</si>
  <si>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</si>
  <si>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</si>
  <si>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</si>
  <si>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</si>
  <si>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</si>
  <si>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</si>
  <si>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</si>
  <si>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</si>
  <si>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</si>
  <si>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</si>
  <si>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</si>
  <si>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</si>
  <si>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</si>
  <si>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</si>
  <si>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</si>
  <si>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</si>
  <si>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</si>
  <si>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</si>
  <si>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</si>
  <si>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</si>
  <si>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</si>
  <si>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</si>
  <si>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</si>
  <si>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</si>
  <si>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</si>
  <si>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</si>
  <si>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</si>
  <si>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</si>
  <si>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</si>
  <si>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</si>
  <si>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</si>
  <si>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</si>
  <si>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</si>
  <si>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</si>
  <si>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</si>
  <si>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</si>
  <si>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</si>
  <si>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</si>
  <si>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</si>
  <si>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</si>
  <si>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</si>
  <si>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</si>
  <si>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</si>
  <si>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</si>
  <si>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</si>
  <si>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</si>
  <si>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</si>
  <si>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</si>
  <si>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</si>
  <si>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</si>
  <si>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</si>
  <si>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</si>
  <si>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</si>
  <si>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</si>
  <si>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</si>
  <si>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</si>
  <si>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</si>
  <si>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</si>
  <si>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</si>
  <si>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</si>
  <si>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</si>
  <si>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</si>
  <si>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</si>
  <si>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</si>
  <si>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</si>
  <si>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</si>
  <si>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</si>
  <si>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</si>
  <si>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</si>
  <si>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</si>
  <si>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</si>
  <si>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</si>
  <si>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</si>
  <si>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</si>
  <si>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</si>
  <si>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</si>
  <si>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</si>
  <si>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</si>
  <si>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</si>
  <si>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</si>
  <si>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</si>
  <si>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</si>
  <si>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</si>
  <si>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</si>
  <si>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</si>
  <si>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</si>
  <si>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</si>
  <si>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</si>
  <si>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</si>
  <si>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</si>
  <si>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</si>
  <si>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</si>
  <si>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</si>
  <si>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</si>
  <si>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</si>
  <si>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</si>
  <si>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</si>
  <si>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</si>
  <si>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</si>
  <si>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</si>
  <si>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</si>
  <si>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</si>
  <si>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</si>
  <si>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</si>
  <si>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</si>
  <si>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</si>
  <si>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</si>
  <si>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</si>
  <si>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</si>
  <si>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</si>
  <si>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</si>
  <si>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</si>
  <si>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</si>
  <si>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</si>
  <si>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</si>
  <si>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</si>
  <si>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</si>
  <si>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</si>
  <si>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</si>
  <si>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</si>
  <si>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</si>
  <si>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</si>
  <si>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</si>
  <si>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</si>
  <si>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</si>
  <si>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</si>
  <si>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</si>
  <si>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</si>
  <si>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</si>
  <si>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</si>
  <si>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</si>
  <si>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</si>
  <si>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</si>
  <si>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</si>
  <si>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</si>
  <si>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</si>
  <si>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</si>
  <si>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</si>
  <si>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</si>
  <si>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</si>
  <si>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</si>
  <si>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</si>
  <si>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</si>
  <si>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</si>
  <si>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</si>
  <si>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</si>
  <si>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</si>
  <si>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</si>
  <si>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</si>
  <si>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</si>
  <si>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</si>
  <si>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</si>
  <si>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</si>
  <si>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</si>
  <si>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</si>
  <si>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</si>
  <si>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</si>
  <si>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</si>
  <si>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</si>
  <si>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</si>
  <si>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</si>
  <si>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</si>
  <si>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</si>
  <si>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</si>
  <si>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</si>
  <si>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</si>
  <si>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</si>
  <si>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</si>
  <si>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</si>
  <si>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</si>
  <si>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</si>
  <si>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</si>
  <si>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</si>
  <si>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</si>
  <si>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</si>
  <si>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</si>
  <si>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</si>
  <si>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</si>
  <si>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</si>
  <si>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</si>
  <si>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</si>
  <si>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</si>
  <si>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</si>
  <si>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</si>
  <si>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</si>
  <si>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</si>
  <si>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</si>
  <si>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</si>
  <si>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</si>
  <si>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</si>
  <si>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</si>
  <si>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</si>
  <si>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</si>
  <si>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</si>
  <si>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</si>
  <si>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</si>
  <si>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</si>
  <si>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</si>
  <si>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</si>
  <si>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</si>
  <si>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</si>
  <si>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</si>
  <si>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</si>
  <si>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</si>
  <si>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</si>
  <si>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</si>
  <si>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</si>
  <si>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</si>
  <si>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</si>
  <si>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</si>
  <si>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</si>
  <si>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</si>
  <si>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</si>
  <si>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</si>
  <si>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</si>
  <si>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</si>
  <si>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</si>
  <si>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</si>
  <si>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</si>
  <si>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</si>
  <si>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</si>
  <si>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</si>
  <si>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</si>
  <si>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</si>
  <si>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</si>
  <si>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</si>
  <si>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</si>
  <si>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</si>
  <si>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</si>
  <si>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</si>
  <si>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</si>
  <si>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</si>
  <si>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</si>
  <si>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</si>
  <si>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</si>
  <si>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</si>
  <si>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</si>
  <si>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</si>
  <si>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</si>
  <si>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</si>
  <si>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</si>
  <si>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</si>
  <si>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</si>
  <si>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</si>
  <si>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</si>
  <si>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</si>
  <si>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</si>
  <si>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</si>
  <si>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</si>
  <si>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</si>
  <si>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</si>
  <si>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</si>
  <si>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</si>
  <si>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</si>
  <si>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</si>
  <si>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</si>
  <si>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</si>
  <si>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</si>
  <si>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</si>
  <si>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</si>
  <si>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</si>
  <si>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</si>
  <si>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</si>
  <si>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</si>
  <si>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</si>
  <si>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</si>
  <si>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</si>
  <si>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</si>
  <si>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</si>
  <si>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</si>
  <si>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</si>
  <si>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</si>
  <si>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</si>
  <si>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</si>
  <si>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</si>
  <si>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</si>
  <si>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</si>
  <si>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</si>
  <si>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</si>
  <si>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</si>
  <si>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</si>
  <si>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</si>
  <si>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</si>
  <si>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</si>
  <si>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</si>
  <si>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</si>
  <si>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</si>
  <si>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</si>
  <si>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</si>
  <si>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</si>
  <si>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</si>
  <si>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</si>
  <si>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</si>
  <si>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</si>
  <si>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</si>
  <si>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</si>
  <si>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</si>
  <si>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</si>
  <si>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</si>
  <si>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</si>
  <si>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</si>
  <si>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</si>
  <si>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</si>
  <si>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</si>
  <si>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</si>
  <si>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</si>
  <si>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</si>
  <si>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</si>
  <si>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</si>
  <si>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</si>
  <si>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</si>
  <si>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</si>
  <si>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</si>
  <si>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</si>
  <si>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</si>
  <si>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</si>
  <si>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</si>
  <si>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</si>
  <si>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</si>
  <si>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</si>
  <si>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</si>
  <si>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</si>
  <si>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</si>
  <si>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</si>
  <si>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</si>
  <si>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</si>
  <si>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</si>
  <si>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</si>
  <si>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</si>
  <si>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</si>
  <si>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</si>
  <si>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</si>
  <si>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</si>
  <si>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</si>
  <si>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</si>
  <si>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</si>
  <si>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</si>
  <si>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</si>
  <si>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</si>
  <si>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</si>
  <si>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</si>
  <si>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</si>
  <si>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</si>
  <si>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</si>
  <si>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</si>
  <si>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</si>
  <si>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</si>
  <si>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</si>
  <si>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</si>
  <si>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</si>
  <si>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</si>
  <si>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</si>
  <si>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</si>
  <si>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</si>
  <si>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</si>
  <si>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</si>
  <si>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</si>
  <si>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</si>
  <si>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</si>
  <si>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</si>
  <si>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</si>
  <si>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</si>
  <si>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</si>
  <si>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</si>
  <si>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</si>
  <si>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</si>
  <si>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</si>
  <si>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</si>
  <si>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</si>
  <si>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</si>
  <si>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</si>
  <si>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</si>
  <si>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</si>
  <si>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</si>
  <si>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</si>
  <si>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</si>
  <si>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</si>
  <si>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</si>
  <si>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</si>
  <si>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</si>
  <si>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</si>
  <si>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</si>
  <si>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</si>
  <si>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</si>
  <si>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</si>
  <si>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</si>
  <si>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</si>
  <si>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</si>
  <si>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</si>
  <si>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</si>
  <si>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</si>
  <si>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</si>
  <si>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</si>
  <si>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</si>
  <si>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</si>
  <si>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</si>
  <si>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</si>
  <si>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</si>
  <si>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</si>
  <si>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</si>
  <si>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</si>
  <si>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</si>
  <si>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</si>
  <si>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</si>
  <si>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</si>
  <si>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</si>
  <si>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</si>
  <si>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</si>
  <si>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</si>
  <si>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</si>
  <si>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</si>
  <si>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</si>
  <si>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</si>
  <si>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</si>
  <si>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</si>
  <si>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</si>
  <si>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</si>
  <si>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</si>
  <si>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</si>
  <si>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</si>
  <si>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</si>
  <si>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</si>
  <si>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</si>
  <si>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</si>
  <si>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</si>
  <si>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</si>
  <si>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</si>
  <si>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</si>
  <si>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</si>
  <si>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</si>
  <si>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</si>
  <si>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</si>
  <si>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</si>
  <si>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</si>
  <si>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</si>
  <si>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</si>
  <si>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</si>
  <si>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</si>
  <si>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</si>
  <si>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</si>
  <si>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</si>
  <si>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</si>
  <si>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</si>
  <si>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</si>
  <si>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</si>
  <si>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</si>
  <si>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</si>
  <si>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</si>
  <si>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</si>
  <si>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</si>
  <si>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</si>
  <si>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</si>
  <si>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</si>
  <si>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</si>
  <si>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</si>
  <si>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</si>
  <si>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</si>
  <si>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</si>
  <si>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</si>
  <si>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</si>
  <si>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</si>
  <si>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</si>
  <si>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</si>
  <si>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</si>
  <si>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</si>
  <si>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</si>
  <si>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</si>
  <si>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</si>
  <si>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</si>
  <si>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</si>
  <si>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</si>
  <si>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</si>
  <si>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</si>
  <si>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</si>
  <si>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</si>
  <si>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</si>
  <si>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</si>
  <si>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</si>
  <si>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</si>
  <si>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</si>
  <si>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</si>
  <si>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</si>
  <si>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</si>
  <si>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</si>
  <si>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</si>
  <si>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</si>
  <si>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</si>
  <si>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</si>
  <si>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</si>
  <si>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</si>
  <si>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</si>
  <si>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</si>
  <si>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</si>
  <si>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</si>
  <si>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</si>
  <si>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</si>
  <si>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</si>
  <si>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</si>
  <si>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</si>
  <si>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</si>
  <si>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</si>
  <si>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</si>
  <si>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</si>
  <si>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</si>
  <si>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</si>
  <si>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</si>
  <si>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</si>
  <si>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</si>
  <si>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</si>
  <si>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</si>
  <si>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</si>
  <si>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</si>
  <si>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</si>
  <si>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</si>
  <si>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</si>
  <si>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</si>
  <si>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</si>
  <si>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</si>
  <si>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</si>
  <si>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</si>
  <si>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</si>
  <si>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</si>
  <si>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</si>
  <si>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</si>
  <si>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</si>
  <si>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</si>
  <si>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</si>
  <si>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</si>
  <si>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</si>
  <si>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</si>
  <si>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</si>
  <si>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</si>
  <si>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</si>
  <si>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</si>
  <si>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</si>
  <si>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</si>
  <si>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</si>
  <si>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</si>
  <si>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</si>
  <si>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</si>
  <si>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</si>
  <si>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</si>
  <si>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</si>
  <si>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</si>
  <si>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</si>
  <si>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</si>
  <si>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</si>
  <si>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</si>
  <si>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</si>
  <si>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</si>
  <si>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</si>
  <si>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</si>
  <si>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</si>
  <si>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</si>
  <si>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</si>
  <si>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</si>
  <si>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</si>
  <si>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</si>
  <si>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</si>
  <si>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</si>
  <si>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</si>
  <si>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</si>
  <si>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</si>
  <si>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</si>
  <si>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</si>
  <si>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</si>
  <si>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</si>
  <si>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</si>
  <si>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</si>
  <si>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</si>
  <si>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</si>
  <si>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</si>
  <si>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</si>
  <si>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</si>
  <si>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</si>
  <si>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</si>
  <si>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</si>
  <si>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</si>
  <si>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</si>
  <si>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</si>
  <si>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</si>
  <si>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</si>
  <si>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</si>
  <si>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</si>
  <si>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</si>
  <si>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</si>
  <si>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</si>
  <si>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</si>
  <si>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</si>
  <si>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</si>
  <si>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</si>
  <si>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</si>
  <si>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</si>
  <si>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</si>
  <si>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</si>
  <si>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</si>
  <si>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</si>
  <si>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</si>
  <si>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</si>
  <si>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</si>
  <si>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</si>
  <si>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</si>
  <si>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</si>
  <si>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</si>
  <si>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</si>
  <si>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</si>
  <si>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</si>
  <si>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</si>
  <si>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</si>
  <si>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</si>
  <si>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</si>
  <si>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</si>
  <si>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</si>
  <si>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</si>
  <si>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</si>
  <si>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</si>
  <si>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</si>
  <si>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</si>
  <si>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</si>
  <si>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</si>
  <si>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</si>
  <si>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</si>
  <si>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</si>
  <si>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</si>
  <si>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</si>
  <si>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</si>
  <si>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</si>
  <si>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</si>
  <si>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</si>
  <si>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</si>
  <si>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</si>
  <si>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</si>
  <si>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</si>
  <si>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</si>
  <si>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</si>
  <si>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</si>
  <si>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</si>
  <si>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</si>
  <si>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</si>
  <si>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</si>
  <si>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</si>
  <si>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</si>
  <si>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</si>
  <si>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</si>
  <si>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</si>
  <si>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</si>
  <si>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</si>
  <si>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</si>
  <si>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</si>
  <si>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</si>
  <si>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</si>
  <si>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</si>
  <si>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</si>
  <si>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</si>
  <si>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</si>
  <si>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</si>
  <si>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</si>
  <si>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</si>
  <si>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</si>
  <si>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</si>
  <si>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</si>
  <si>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</si>
  <si>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</si>
  <si>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</si>
  <si>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</si>
  <si>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</si>
  <si>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</si>
  <si>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</si>
  <si>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</si>
  <si>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</si>
  <si>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</si>
  <si>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</si>
  <si>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</si>
  <si>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</si>
  <si>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</si>
  <si>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</si>
  <si>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</si>
  <si>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</si>
  <si>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</si>
  <si>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</si>
  <si>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</si>
  <si>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</si>
  <si>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</si>
  <si>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</si>
  <si>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</si>
  <si>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</si>
  <si>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</si>
  <si>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</si>
  <si>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</si>
  <si>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</si>
  <si>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</si>
  <si>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</si>
  <si>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</si>
  <si>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</si>
  <si>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</si>
  <si>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</si>
  <si>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</si>
  <si>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</si>
  <si>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</si>
  <si>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</si>
  <si>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</si>
  <si>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</si>
  <si>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</si>
  <si>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</si>
  <si>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</si>
  <si>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</si>
  <si>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</si>
  <si>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</si>
  <si>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</si>
  <si>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</si>
  <si>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</si>
  <si>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</si>
  <si>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</si>
  <si>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</si>
  <si>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</si>
  <si>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</si>
  <si>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</si>
  <si>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</si>
  <si>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</si>
  <si>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</si>
  <si>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</si>
  <si>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</si>
  <si>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</si>
  <si>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</si>
  <si>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</si>
  <si>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</si>
  <si>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</si>
  <si>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</si>
  <si>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</si>
  <si>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</si>
  <si>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</si>
  <si>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</si>
  <si>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</si>
  <si>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</si>
  <si>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</si>
  <si>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</si>
  <si>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</si>
  <si>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</si>
  <si>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</si>
  <si>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</si>
  <si>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</si>
  <si>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</si>
  <si>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</si>
  <si>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</si>
  <si>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</si>
  <si>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</si>
  <si>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</si>
  <si>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</si>
  <si>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</si>
  <si>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</si>
  <si>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</si>
  <si>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</si>
  <si>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</si>
  <si>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</si>
  <si>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</si>
  <si>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</si>
  <si>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</si>
  <si>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</si>
  <si>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</si>
  <si>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</si>
  <si>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</si>
  <si>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</si>
  <si>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</si>
  <si>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</si>
  <si>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</si>
  <si>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</si>
  <si>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</si>
  <si>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</si>
  <si>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</si>
  <si>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</si>
  <si>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</si>
  <si>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</si>
  <si>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</si>
  <si>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</si>
  <si>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</si>
  <si>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</si>
  <si>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</si>
  <si>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</si>
  <si>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</si>
  <si>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</si>
  <si>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</si>
  <si>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</si>
  <si>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</si>
  <si>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</si>
  <si>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</si>
  <si>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</si>
  <si>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</si>
  <si>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</si>
  <si>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</si>
  <si>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</si>
  <si>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</si>
  <si>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</si>
  <si>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</si>
  <si>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</si>
  <si>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</si>
  <si>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</si>
  <si>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</si>
  <si>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</si>
  <si>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</si>
  <si>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</si>
  <si>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</si>
  <si>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</si>
  <si>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</si>
  <si>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</si>
  <si>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</si>
  <si>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</si>
  <si>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</si>
  <si>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</si>
  <si>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</si>
  <si>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</si>
  <si>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</si>
  <si>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</si>
  <si>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</si>
  <si>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</si>
  <si>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</si>
  <si>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</si>
  <si>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</si>
  <si>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</si>
  <si>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</si>
  <si>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</si>
  <si>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</si>
  <si>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</si>
  <si>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</si>
  <si>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</si>
  <si>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</si>
  <si>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</si>
  <si>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</si>
  <si>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</si>
  <si>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</si>
  <si>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</si>
  <si>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</si>
  <si>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</si>
  <si>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</si>
  <si>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</si>
  <si>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</si>
  <si>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</si>
  <si>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</si>
  <si>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</si>
  <si>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</si>
  <si>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</si>
  <si>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</si>
  <si>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</si>
  <si>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</si>
  <si>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</si>
  <si>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</si>
  <si>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</si>
  <si>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</si>
  <si>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</si>
  <si>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</si>
  <si>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</si>
  <si>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</si>
  <si>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</si>
  <si>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</si>
  <si>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</si>
  <si>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</si>
  <si>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</si>
  <si>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</si>
  <si>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</si>
  <si>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</si>
  <si>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</si>
  <si>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</si>
  <si>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</si>
  <si>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</si>
  <si>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</si>
  <si>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</si>
  <si>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</si>
  <si>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</si>
  <si>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</si>
  <si>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</si>
  <si>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</si>
  <si>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</si>
  <si>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</si>
  <si>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</si>
  <si>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</si>
  <si>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</si>
  <si>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</si>
  <si>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</si>
  <si>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</si>
  <si>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</si>
  <si>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</si>
  <si>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</si>
  <si>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</si>
  <si>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</si>
  <si>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</si>
  <si>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</si>
  <si>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</si>
  <si>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</si>
  <si>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</si>
  <si>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</si>
  <si>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</si>
  <si>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</si>
  <si>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</si>
  <si>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</si>
  <si>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</si>
  <si>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</si>
  <si>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</si>
  <si>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</si>
  <si>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</si>
  <si>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</si>
  <si>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</si>
  <si>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</si>
  <si>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</si>
  <si>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</si>
  <si>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</si>
  <si>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</si>
  <si>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</si>
  <si>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</si>
  <si>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</si>
  <si>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</si>
  <si>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</si>
  <si>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</si>
  <si>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</si>
  <si>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</si>
  <si>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</si>
  <si>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</si>
  <si>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</si>
  <si>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</si>
  <si>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</si>
  <si>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</si>
  <si>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</si>
  <si>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</si>
  <si>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</si>
  <si>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</si>
  <si>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</si>
  <si>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</si>
  <si>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</si>
  <si>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</si>
  <si>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</si>
  <si>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</si>
  <si>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</si>
  <si>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</si>
  <si>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</si>
  <si>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</si>
  <si>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</si>
  <si>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</si>
  <si>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</si>
  <si>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</si>
  <si>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</si>
  <si>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</si>
  <si>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</si>
  <si>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</si>
  <si>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</si>
  <si>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</si>
  <si>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</si>
  <si>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</si>
  <si>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</si>
  <si>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</si>
  <si>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</si>
  <si>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</si>
  <si>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</si>
  <si>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</si>
  <si>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</si>
  <si>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</si>
  <si>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</si>
  <si>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</si>
  <si>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</si>
  <si>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</si>
  <si>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</si>
  <si>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</si>
  <si>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</si>
  <si>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</si>
  <si>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</si>
  <si>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</si>
  <si>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</si>
  <si>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</si>
  <si>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</si>
  <si>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</si>
  <si>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</si>
  <si>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</si>
  <si>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</si>
  <si>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</si>
  <si>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</si>
  <si>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</si>
  <si>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</si>
  <si>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</si>
  <si>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</si>
  <si>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</si>
  <si>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</si>
  <si>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</si>
  <si>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</si>
  <si>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</si>
  <si>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</si>
  <si>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</si>
  <si>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</si>
  <si>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</si>
  <si>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</si>
  <si>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</si>
  <si>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</si>
  <si>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</si>
  <si>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</si>
  <si>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</si>
  <si>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</si>
  <si>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</si>
  <si>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</si>
  <si>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</si>
  <si>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</si>
  <si>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</si>
  <si>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</si>
  <si>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</si>
  <si>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</si>
  <si>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</si>
  <si>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</si>
  <si>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</si>
  <si>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</si>
  <si>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</si>
  <si>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</si>
  <si>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</si>
  <si>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</si>
  <si>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</si>
  <si>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</si>
  <si>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</si>
  <si>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</si>
  <si>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</si>
  <si>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</si>
  <si>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</si>
  <si>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</si>
  <si>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</si>
  <si>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</si>
  <si>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</si>
  <si>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</si>
  <si>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</si>
  <si>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</si>
  <si>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</si>
  <si>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</si>
  <si>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</si>
  <si>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</si>
  <si>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</si>
  <si>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</si>
  <si>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</si>
  <si>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</si>
  <si>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</si>
  <si>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</si>
  <si>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</si>
  <si>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</si>
  <si>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</si>
  <si>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</si>
  <si>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</si>
  <si>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</si>
  <si>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</si>
  <si>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</si>
  <si>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</si>
  <si>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</si>
  <si>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</si>
  <si>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</si>
  <si>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</si>
  <si>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</si>
  <si>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</si>
  <si>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</si>
  <si>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</si>
  <si>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</si>
  <si>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</si>
  <si>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</si>
  <si>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</si>
  <si>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</si>
  <si>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</si>
  <si>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</si>
  <si>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</si>
  <si>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</si>
  <si>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</si>
  <si>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</si>
  <si>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</si>
  <si>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</si>
  <si>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</si>
  <si>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</si>
  <si>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</si>
  <si>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</si>
  <si>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</si>
  <si>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</si>
  <si>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</si>
  <si>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</si>
  <si>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</si>
  <si>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</si>
  <si>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</si>
  <si>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</si>
  <si>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</si>
  <si>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</si>
  <si>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</si>
  <si>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</si>
  <si>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</si>
  <si>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</si>
  <si>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</si>
  <si>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</si>
  <si>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</si>
  <si>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</si>
  <si>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</si>
  <si>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</si>
  <si>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</si>
  <si>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</si>
  <si>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</si>
  <si>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</si>
  <si>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</si>
  <si>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</si>
  <si>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</si>
  <si>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</si>
  <si>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</si>
  <si>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</si>
  <si>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</si>
  <si>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</si>
  <si>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</si>
  <si>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</si>
  <si>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</si>
  <si>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</si>
  <si>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</si>
  <si>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</si>
  <si>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</si>
  <si>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</si>
  <si>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</si>
  <si>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</si>
  <si>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</si>
  <si>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</si>
  <si>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</si>
  <si>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</si>
  <si>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</si>
  <si>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</si>
  <si>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</si>
  <si>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</si>
  <si>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</si>
  <si>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</si>
  <si>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</si>
  <si>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</si>
  <si>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</si>
  <si>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</si>
  <si>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</si>
  <si>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</si>
  <si>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</si>
  <si>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</si>
  <si>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</si>
  <si>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</si>
  <si>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</si>
  <si>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</si>
  <si>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</si>
  <si>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</si>
  <si>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</si>
  <si>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</si>
  <si>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</si>
  <si>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</si>
  <si>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</si>
  <si>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</si>
  <si>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</si>
  <si>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</si>
  <si>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</si>
  <si>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</si>
  <si>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</si>
  <si>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</si>
  <si>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</si>
  <si>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</si>
  <si>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</si>
  <si>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</si>
  <si>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</si>
  <si>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</si>
  <si>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</si>
  <si>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</si>
  <si>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</si>
  <si>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</si>
  <si>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</si>
  <si>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</si>
  <si>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</si>
  <si>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</si>
  <si>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</si>
  <si>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</si>
  <si>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</si>
  <si>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</si>
  <si>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</si>
  <si>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</si>
  <si>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</si>
  <si>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</si>
  <si>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</si>
  <si>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</si>
  <si>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</si>
  <si>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</si>
  <si>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</si>
  <si>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</si>
  <si>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</si>
  <si>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</si>
  <si>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</si>
  <si>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</si>
  <si>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</si>
  <si>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</si>
  <si>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</si>
  <si>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</si>
  <si>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</si>
  <si>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</si>
  <si>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</si>
  <si>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</si>
  <si>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</si>
  <si>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</si>
  <si>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</si>
  <si>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</si>
  <si>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</si>
  <si>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</si>
  <si>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</si>
  <si>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</si>
  <si>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</si>
  <si>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</si>
  <si>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</si>
  <si>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</si>
  <si>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</si>
  <si>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</si>
  <si>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</si>
  <si>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</si>
  <si>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</si>
  <si>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</si>
  <si>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</si>
  <si>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</si>
  <si>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</si>
  <si>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</si>
  <si>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</si>
  <si>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</si>
  <si>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</si>
  <si>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</si>
  <si>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</si>
  <si>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</si>
  <si>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</si>
  <si>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</si>
  <si>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</si>
  <si>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</si>
  <si>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</si>
  <si>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</si>
  <si>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</si>
  <si>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</si>
  <si>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</si>
  <si>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</si>
  <si>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</si>
  <si>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</si>
  <si>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</si>
  <si>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</si>
  <si>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</si>
  <si>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</si>
  <si>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</si>
  <si>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</si>
  <si>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</si>
  <si>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</si>
  <si>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</si>
  <si>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</si>
  <si>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</si>
  <si>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</si>
  <si>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</si>
  <si>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</si>
  <si>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</si>
  <si>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</si>
  <si>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</si>
  <si>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</si>
  <si>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</si>
  <si>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</si>
  <si>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</si>
  <si>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</si>
  <si>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</si>
  <si>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</si>
  <si>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</si>
  <si>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</si>
  <si>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</si>
  <si>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</si>
  <si>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</si>
  <si>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</si>
  <si>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</si>
  <si>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</si>
  <si>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</si>
  <si>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</si>
  <si>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</si>
  <si>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</si>
  <si>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</si>
  <si>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</si>
  <si>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</si>
  <si>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</si>
  <si>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</si>
  <si>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</si>
  <si>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</si>
  <si>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</si>
  <si>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</si>
  <si>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</si>
  <si>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</si>
  <si>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</si>
  <si>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</si>
  <si>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</si>
  <si>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</si>
  <si>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</si>
  <si>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</si>
  <si>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</si>
  <si>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</si>
  <si>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</si>
  <si>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</si>
  <si>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</si>
  <si>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</si>
  <si>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</si>
  <si>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</si>
  <si>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</si>
  <si>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</si>
  <si>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</si>
  <si>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</si>
  <si>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</si>
  <si>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</si>
  <si>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</si>
  <si>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</si>
  <si>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</si>
  <si>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</si>
  <si>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</si>
  <si>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</si>
  <si>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</si>
  <si>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</si>
  <si>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</si>
  <si>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</si>
  <si>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</si>
  <si>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</si>
  <si>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</si>
  <si>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</si>
  <si>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</si>
  <si>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</si>
  <si>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</si>
  <si>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</si>
  <si>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</si>
  <si>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</si>
  <si>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</si>
  <si>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</si>
  <si>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</si>
  <si>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</si>
  <si>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</si>
  <si>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</si>
  <si>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</si>
  <si>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</si>
  <si>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</si>
  <si>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</si>
  <si>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</si>
  <si>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</si>
  <si>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</si>
  <si>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</si>
  <si>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</si>
  <si>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</si>
  <si>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</si>
  <si>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</si>
  <si>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</si>
  <si>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</si>
  <si>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</si>
  <si>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</si>
  <si>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</si>
  <si>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</si>
  <si>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</si>
  <si>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</si>
  <si>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</si>
  <si>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</si>
  <si>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</si>
  <si>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</si>
  <si>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</si>
  <si>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</si>
  <si>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</si>
  <si>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</si>
  <si>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</si>
  <si>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</si>
  <si>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</si>
  <si>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</si>
  <si>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</si>
  <si>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</si>
  <si>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</si>
  <si>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</si>
  <si>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</si>
  <si>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</si>
  <si>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</si>
  <si>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</si>
  <si>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</si>
  <si>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</si>
  <si>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</si>
  <si>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</si>
  <si>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</si>
  <si>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</si>
  <si>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</si>
  <si>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</si>
  <si>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</si>
  <si>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</si>
  <si>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</si>
  <si>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</si>
  <si>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</si>
  <si>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</si>
  <si>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</si>
  <si>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</si>
  <si>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</si>
  <si>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</si>
  <si>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</si>
  <si>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</si>
  <si>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</si>
  <si>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</si>
  <si>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</si>
  <si>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</si>
  <si>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</si>
  <si>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</si>
  <si>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</si>
  <si>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</si>
  <si>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</si>
  <si>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</si>
  <si>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</si>
  <si>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</si>
  <si>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</si>
  <si>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</si>
  <si>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</si>
  <si>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</si>
  <si>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</si>
  <si>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</si>
  <si>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</si>
  <si>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</si>
  <si>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</si>
  <si>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</si>
  <si>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</si>
  <si>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</si>
  <si>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</si>
  <si>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</si>
  <si>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</si>
  <si>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</si>
  <si>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</si>
  <si>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</si>
  <si>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</si>
  <si>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</si>
  <si>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</si>
  <si>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</si>
  <si>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</si>
  <si>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</si>
  <si>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</si>
  <si>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</si>
  <si>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</si>
  <si>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</si>
  <si>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</si>
  <si>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</si>
  <si>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</si>
  <si>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</si>
  <si>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</si>
  <si>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</si>
  <si>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</si>
  <si>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</si>
  <si>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</si>
  <si>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</si>
  <si>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</si>
  <si>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</si>
  <si>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</si>
  <si>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</si>
  <si>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</si>
  <si>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</si>
  <si>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</si>
  <si>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</si>
  <si>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</si>
  <si>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</si>
  <si>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</si>
  <si>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</si>
  <si>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</si>
  <si>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</si>
  <si>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</si>
  <si>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</si>
  <si>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</si>
  <si>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</si>
  <si>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</si>
  <si>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</si>
  <si>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</si>
  <si>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</si>
  <si>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</si>
  <si>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</si>
  <si>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</si>
  <si>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</si>
  <si>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</si>
  <si>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</si>
  <si>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</si>
  <si>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</si>
  <si>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</si>
  <si>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</si>
  <si>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</si>
  <si>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</si>
  <si>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</si>
  <si>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</si>
  <si>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</si>
  <si>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</si>
  <si>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</si>
  <si>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</si>
  <si>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</si>
  <si>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</si>
  <si>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</si>
  <si>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</si>
  <si>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</si>
  <si>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</si>
  <si>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</si>
  <si>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</si>
  <si>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</si>
  <si>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</si>
  <si>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</si>
  <si>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</si>
  <si>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</si>
  <si>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</si>
  <si>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</si>
  <si>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</si>
  <si>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</si>
  <si>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</si>
  <si>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</si>
  <si>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</si>
  <si>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</si>
  <si>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</si>
  <si>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</si>
  <si>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</si>
  <si>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</si>
  <si>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</si>
  <si>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</si>
  <si>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</si>
  <si>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</si>
  <si>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</si>
  <si>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</si>
  <si>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</si>
  <si>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</si>
  <si>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</si>
  <si>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</si>
  <si>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</si>
  <si>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</si>
  <si>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</si>
  <si>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</si>
  <si>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</si>
  <si>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</si>
  <si>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</si>
  <si>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</si>
  <si>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</si>
  <si>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</si>
  <si>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</si>
  <si>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</si>
  <si>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</si>
  <si>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</si>
  <si>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</si>
  <si>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</si>
  <si>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</si>
  <si>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</si>
  <si>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</si>
  <si>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</si>
  <si>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</si>
  <si>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</si>
  <si>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</si>
  <si>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</si>
  <si>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</si>
  <si>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</si>
  <si>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</si>
  <si>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</si>
  <si>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</si>
  <si>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</si>
  <si>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</si>
  <si>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</si>
  <si>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</si>
  <si>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</si>
  <si>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</si>
  <si>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</si>
  <si>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</si>
  <si>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</si>
  <si>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</si>
  <si>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</si>
  <si>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</si>
  <si>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</si>
  <si>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</si>
  <si>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</si>
  <si>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</si>
  <si>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</si>
  <si>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</si>
  <si>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</si>
  <si>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</si>
  <si>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</si>
  <si>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</si>
  <si>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</si>
  <si>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</si>
  <si>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</si>
  <si>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</si>
  <si>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</si>
  <si>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</si>
  <si>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</si>
  <si>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</si>
  <si>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</si>
  <si>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</si>
  <si>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</si>
  <si>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</si>
  <si>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</si>
  <si>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</si>
  <si>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</si>
  <si>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</si>
  <si>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</si>
  <si>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</si>
  <si>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</si>
  <si>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</si>
  <si>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</si>
  <si>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</si>
  <si>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</si>
  <si>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</si>
  <si>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</si>
  <si>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</si>
  <si>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</si>
  <si>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</si>
  <si>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</si>
  <si>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</si>
  <si>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</si>
  <si>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</si>
  <si>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</si>
  <si>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</si>
  <si>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</si>
  <si>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</si>
  <si>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</si>
  <si>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</si>
  <si>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</si>
  <si>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</si>
  <si>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</si>
  <si>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</si>
  <si>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</si>
  <si>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</si>
  <si>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</si>
  <si>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</si>
  <si>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</si>
  <si>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</si>
  <si>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</si>
  <si>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</si>
  <si>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</si>
  <si>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</si>
  <si>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</si>
  <si>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</si>
  <si>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</si>
  <si>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</si>
  <si>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</si>
  <si>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</si>
  <si>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</si>
  <si>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</si>
  <si>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</si>
  <si>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</si>
  <si>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</si>
  <si>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</si>
  <si>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</si>
  <si>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</si>
  <si>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</si>
  <si>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</si>
  <si>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</si>
  <si>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</si>
  <si>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</si>
  <si>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</si>
  <si>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</si>
  <si>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</si>
  <si>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</si>
  <si>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</si>
  <si>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</si>
  <si>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</si>
  <si>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</si>
  <si>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</si>
  <si>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</si>
  <si>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</si>
  <si>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</si>
  <si>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</si>
  <si>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</si>
  <si>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</si>
  <si>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</si>
  <si>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</si>
  <si>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</si>
  <si>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</si>
  <si>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</si>
  <si>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</si>
  <si>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</si>
  <si>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</si>
  <si>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</si>
  <si>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</si>
  <si>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</si>
  <si>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</si>
  <si>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</si>
  <si>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</si>
  <si>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</si>
  <si>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</si>
  <si>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</si>
  <si>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</si>
  <si>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</si>
  <si>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</si>
  <si>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</si>
  <si>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</si>
  <si>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</si>
  <si>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</si>
  <si>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</si>
  <si>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</si>
  <si>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</si>
  <si>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</si>
  <si>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</si>
  <si>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</si>
  <si>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</si>
  <si>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</si>
  <si>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</si>
  <si>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</si>
  <si>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</si>
  <si>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</si>
  <si>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</si>
  <si>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</si>
  <si>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</si>
  <si>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</si>
  <si>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</si>
  <si>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</si>
  <si>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</si>
  <si>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</si>
  <si>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</si>
  <si>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</si>
  <si>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</si>
  <si>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</si>
  <si>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</si>
  <si>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</si>
  <si>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</si>
  <si>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</si>
  <si>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</si>
  <si>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</si>
  <si>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</si>
  <si>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</si>
  <si>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</si>
  <si>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</si>
  <si>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</si>
  <si>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</si>
  <si>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</si>
  <si>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</si>
  <si>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</si>
  <si>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</si>
  <si>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</si>
  <si>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</si>
  <si>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</si>
  <si>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</si>
  <si>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</si>
  <si>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</si>
  <si>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</si>
  <si>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</si>
  <si>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</si>
  <si>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</si>
  <si>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</si>
  <si>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</si>
  <si>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</si>
  <si>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</si>
  <si>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</si>
  <si>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</si>
  <si>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</si>
  <si>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</si>
  <si>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</si>
  <si>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</si>
  <si>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</si>
  <si>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</si>
  <si>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</si>
  <si>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</si>
  <si>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</si>
  <si>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</si>
  <si>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</si>
  <si>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</si>
  <si>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</si>
  <si>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</si>
  <si>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</si>
  <si>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</si>
  <si>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</si>
  <si>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</si>
  <si>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</si>
  <si>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</si>
  <si>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</si>
  <si>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</si>
  <si>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</si>
  <si>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</si>
  <si>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</si>
  <si>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</si>
  <si>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</si>
  <si>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</si>
  <si>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</si>
  <si>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</si>
  <si>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</si>
  <si>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</si>
  <si>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</si>
  <si>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</si>
  <si>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</si>
  <si>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</si>
  <si>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</si>
  <si>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</si>
  <si>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</si>
  <si>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</si>
  <si>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</si>
  <si>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</si>
  <si>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</si>
  <si>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</si>
  <si>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</si>
  <si>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</si>
  <si>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</si>
  <si>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</si>
  <si>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</si>
  <si>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</si>
  <si>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</si>
  <si>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</si>
  <si>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</si>
  <si>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</si>
  <si>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</si>
  <si>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</si>
  <si>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</si>
  <si>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</si>
  <si>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</si>
  <si>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</si>
  <si>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</si>
  <si>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</si>
  <si>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</si>
  <si>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</si>
  <si>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</si>
  <si>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</si>
  <si>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</si>
  <si>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</si>
  <si>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</si>
  <si>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</si>
  <si>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</si>
  <si>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</si>
  <si>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</si>
  <si>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</si>
  <si>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</si>
  <si>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</si>
  <si>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</si>
  <si>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</si>
  <si>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</si>
  <si>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</si>
  <si>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</si>
  <si>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</si>
  <si>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</si>
  <si>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</si>
  <si>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</si>
  <si>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</si>
  <si>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</si>
  <si>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</si>
  <si>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</si>
  <si>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</si>
  <si>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</si>
  <si>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</si>
  <si>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</si>
  <si>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</si>
  <si>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</si>
  <si>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</si>
  <si>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</si>
  <si>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</si>
  <si>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</si>
  <si>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</si>
  <si>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</si>
  <si>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</si>
  <si>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</si>
  <si>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</si>
  <si>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</si>
  <si>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</si>
  <si>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</si>
  <si>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</si>
  <si>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</si>
  <si>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</si>
  <si>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</si>
  <si>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</si>
  <si>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</si>
  <si>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</si>
  <si>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</si>
  <si>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</si>
  <si>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</si>
  <si>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</si>
  <si>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</si>
  <si>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</si>
  <si>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</si>
  <si>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</si>
  <si>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</si>
  <si>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</si>
  <si>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</si>
  <si>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</si>
  <si>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</si>
  <si>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</si>
  <si>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</si>
  <si>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</si>
  <si>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</si>
  <si>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</si>
  <si>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</si>
  <si>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</si>
  <si>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</si>
  <si>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</si>
  <si>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</si>
  <si>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</si>
  <si>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</si>
  <si>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</si>
  <si>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</si>
  <si>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</si>
  <si>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</si>
  <si>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</si>
  <si>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</si>
  <si>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</si>
  <si>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</si>
  <si>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</si>
  <si>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</si>
  <si>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</si>
  <si>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</si>
  <si>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</si>
  <si>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</si>
  <si>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</si>
  <si>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</si>
  <si>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</si>
  <si>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</si>
  <si>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</si>
  <si>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</si>
  <si>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</si>
  <si>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</si>
  <si>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</si>
  <si>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</si>
  <si>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</si>
  <si>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</si>
  <si>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</si>
  <si>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</si>
  <si>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</si>
  <si>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</si>
  <si>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</si>
  <si>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</si>
  <si>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</si>
  <si>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</si>
  <si>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</si>
  <si>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</si>
  <si>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</si>
  <si>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</si>
  <si>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</si>
  <si>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</si>
  <si>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</si>
  <si>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</si>
  <si>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</si>
  <si>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</si>
  <si>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</si>
  <si>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</si>
  <si>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</si>
  <si>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</si>
  <si>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</si>
  <si>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</si>
  <si>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</si>
  <si>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</si>
  <si>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</si>
  <si>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</si>
  <si>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</si>
  <si>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</si>
  <si>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</si>
  <si>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</si>
  <si>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</si>
  <si>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</si>
  <si>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</si>
  <si>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</si>
  <si>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</si>
  <si>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</si>
  <si>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</si>
  <si>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</si>
  <si>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</si>
  <si>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</si>
  <si>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</si>
  <si>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</si>
  <si>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</si>
  <si>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</si>
  <si>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</si>
  <si>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</si>
  <si>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</si>
  <si>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</si>
  <si>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</si>
  <si>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</si>
  <si>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</si>
  <si>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</si>
  <si>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</si>
  <si>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</si>
  <si>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</si>
  <si>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</si>
  <si>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</si>
  <si>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</si>
  <si>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</si>
  <si>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</si>
  <si>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</si>
  <si>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</si>
  <si>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</si>
  <si>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</si>
  <si>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</si>
  <si>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</si>
  <si>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</si>
  <si>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</si>
  <si>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</si>
  <si>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</si>
  <si>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</si>
  <si>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</si>
  <si>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</si>
  <si>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</si>
  <si>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</si>
  <si>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</si>
  <si>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</si>
  <si>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</si>
  <si>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</si>
  <si>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</si>
  <si>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</si>
  <si>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</si>
  <si>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</si>
  <si>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</si>
  <si>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</si>
  <si>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</si>
  <si>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</si>
  <si>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</si>
  <si>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</si>
  <si>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</si>
  <si>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</si>
  <si>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</si>
  <si>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</si>
  <si>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</si>
  <si>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</si>
  <si>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</si>
  <si>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</si>
  <si>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</si>
  <si>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</si>
  <si>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</si>
  <si>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</si>
  <si>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</si>
  <si>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</si>
  <si>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</si>
  <si>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</si>
  <si>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</si>
  <si>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</si>
  <si>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</si>
  <si>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</si>
  <si>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</si>
  <si>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</si>
  <si>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</si>
  <si>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</si>
  <si>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</si>
  <si>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</si>
  <si>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</si>
  <si>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</si>
  <si>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</si>
  <si>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</si>
  <si>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</si>
  <si>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</si>
  <si>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</si>
  <si>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</si>
  <si>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</si>
  <si>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</si>
  <si>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</si>
  <si>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</si>
  <si>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</si>
  <si>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</si>
  <si>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</si>
  <si>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</si>
  <si>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</si>
  <si>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</si>
  <si>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</si>
  <si>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</si>
  <si>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</si>
  <si>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</si>
  <si>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</si>
  <si>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</si>
  <si>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</si>
  <si>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</si>
  <si>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</si>
  <si>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</si>
  <si>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</si>
  <si>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</si>
  <si>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</si>
  <si>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</si>
  <si>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</si>
  <si>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</si>
  <si>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</si>
  <si>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</si>
  <si>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</si>
  <si>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</si>
  <si>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</si>
  <si>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</si>
  <si>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</si>
  <si>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</si>
  <si>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</si>
  <si>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</si>
  <si>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</si>
  <si>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</si>
  <si>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</si>
  <si>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</si>
  <si>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</si>
  <si>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</si>
  <si>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</si>
  <si>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</si>
  <si>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</si>
  <si>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</si>
  <si>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</si>
  <si>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</si>
  <si>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</si>
  <si>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</si>
  <si>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</si>
  <si>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</si>
  <si>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</si>
  <si>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</si>
  <si>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</si>
  <si>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</si>
  <si>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</si>
  <si>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</si>
  <si>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</si>
  <si>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</si>
  <si>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</si>
  <si>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</si>
  <si>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</si>
  <si>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</si>
  <si>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</si>
  <si>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</si>
  <si>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</si>
  <si>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</si>
  <si>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</si>
  <si>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</si>
  <si>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</si>
  <si>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</si>
  <si>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</si>
  <si>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</si>
  <si>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</si>
  <si>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</si>
  <si>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</si>
  <si>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</si>
  <si>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</si>
  <si>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</si>
  <si>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</si>
  <si>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</si>
  <si>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</si>
  <si>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</si>
  <si>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</si>
  <si>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</si>
  <si>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</si>
  <si>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</si>
  <si>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</si>
  <si>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</si>
  <si>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</si>
  <si>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</si>
  <si>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</si>
  <si>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</si>
  <si>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</si>
  <si>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</si>
  <si>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</si>
  <si>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</si>
  <si>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</si>
  <si>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</si>
  <si>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</si>
  <si>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</si>
  <si>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</si>
  <si>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</si>
  <si>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</si>
  <si>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</si>
  <si>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</si>
  <si>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</si>
  <si>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</si>
  <si>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</si>
  <si>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</si>
  <si>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</si>
  <si>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</si>
  <si>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</si>
  <si>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</si>
  <si>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</si>
  <si>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</si>
  <si>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</si>
  <si>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</si>
  <si>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</si>
  <si>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</si>
  <si>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</si>
  <si>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</si>
  <si>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</si>
  <si>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</si>
  <si>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</si>
  <si>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</si>
  <si>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</si>
  <si>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</si>
  <si>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</si>
  <si>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</si>
  <si>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</si>
  <si>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</si>
  <si>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</si>
  <si>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</si>
  <si>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</si>
  <si>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</si>
  <si>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</si>
  <si>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</si>
  <si>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</si>
  <si>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</si>
  <si>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</si>
  <si>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</si>
  <si>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</si>
  <si>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</si>
  <si>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</si>
  <si>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</si>
  <si>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</si>
  <si>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</si>
  <si>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</si>
  <si>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</si>
  <si>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</si>
  <si>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</si>
  <si>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</si>
  <si>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</si>
  <si>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</si>
  <si>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</si>
  <si>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</si>
  <si>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</si>
  <si>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</si>
  <si>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</si>
  <si>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</si>
  <si>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</si>
  <si>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</si>
  <si>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</si>
  <si>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</si>
  <si>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</si>
  <si>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</si>
  <si>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</si>
  <si>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</si>
  <si>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</si>
  <si>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</si>
  <si>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</si>
  <si>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</si>
  <si>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</si>
  <si>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</si>
  <si>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</si>
  <si>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</si>
  <si>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</si>
  <si>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</si>
  <si>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</si>
  <si>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</si>
  <si>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</si>
  <si>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</si>
  <si>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</si>
  <si>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</si>
  <si>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</si>
  <si>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</si>
  <si>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</si>
  <si>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</si>
  <si>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</si>
  <si>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</si>
  <si>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</si>
  <si>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</si>
  <si>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</si>
  <si>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</si>
  <si>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</si>
  <si>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</si>
  <si>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</si>
  <si>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</si>
  <si>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</si>
  <si>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</si>
  <si>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</si>
  <si>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</si>
  <si>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</si>
  <si>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</si>
  <si>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</si>
  <si>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</si>
  <si>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</si>
  <si>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</si>
  <si>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</si>
  <si>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</si>
  <si>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</si>
  <si>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</si>
  <si>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</si>
  <si>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</si>
  <si>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</si>
  <si>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</si>
  <si>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</si>
  <si>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</si>
  <si>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</si>
  <si>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</si>
  <si>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</si>
  <si>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</si>
  <si>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</si>
  <si>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</si>
  <si>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</si>
  <si>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</si>
  <si>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</si>
  <si>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</si>
  <si>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</si>
  <si>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</si>
  <si>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</si>
  <si>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</si>
  <si>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</si>
  <si>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</si>
  <si>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</si>
  <si>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</si>
  <si>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</si>
  <si>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</si>
  <si>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</si>
  <si>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</si>
  <si>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</si>
  <si>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</si>
  <si>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</si>
  <si>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</si>
  <si>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</si>
  <si>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</si>
  <si>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</si>
  <si>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</si>
  <si>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</si>
  <si>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</si>
  <si>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</si>
  <si>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</si>
  <si>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</si>
  <si>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</si>
  <si>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</si>
  <si>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</si>
  <si>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</si>
  <si>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</si>
  <si>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</si>
  <si>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</si>
  <si>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</si>
  <si>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</si>
  <si>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</si>
  <si>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</si>
  <si>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</si>
  <si>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</si>
  <si>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</si>
  <si>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</si>
  <si>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</si>
  <si>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</si>
  <si>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</si>
  <si>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</si>
  <si>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</si>
  <si>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</si>
  <si>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</si>
  <si>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</si>
  <si>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</si>
  <si>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</si>
  <si>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</si>
  <si>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</si>
  <si>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</si>
  <si>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</si>
  <si>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</si>
  <si>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</si>
  <si>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</si>
  <si>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</si>
  <si>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</si>
  <si>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</si>
  <si>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</si>
  <si>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</si>
  <si>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</si>
  <si>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</si>
  <si>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</si>
  <si>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</si>
  <si>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</si>
  <si>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</si>
  <si>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</si>
  <si>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</si>
  <si>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</si>
  <si>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</si>
  <si>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</si>
  <si>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</si>
  <si>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</si>
  <si>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</si>
  <si>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</si>
  <si>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</si>
  <si>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</si>
  <si>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</si>
  <si>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</si>
  <si>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</si>
  <si>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</si>
  <si>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</si>
  <si>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</si>
  <si>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</si>
  <si>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</si>
  <si>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</si>
  <si>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</si>
  <si>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</si>
  <si>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</si>
  <si>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</si>
  <si>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</si>
  <si>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</si>
  <si>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</si>
  <si>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</si>
  <si>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</si>
  <si>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</si>
  <si>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</si>
  <si>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</si>
  <si>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</si>
  <si>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</si>
  <si>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</si>
  <si>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</si>
  <si>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</si>
  <si>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</si>
  <si>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</si>
  <si>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</si>
  <si>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</si>
  <si>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</si>
  <si>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</si>
  <si>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</si>
  <si>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</si>
  <si>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</si>
  <si>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</si>
  <si>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</si>
  <si>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</si>
  <si>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</si>
  <si>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</si>
  <si>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</si>
  <si>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</si>
  <si>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</si>
  <si>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</si>
  <si>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</si>
  <si>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</si>
  <si>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</si>
  <si>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</si>
  <si>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</si>
  <si>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</si>
  <si>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</si>
  <si>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</si>
  <si>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</si>
  <si>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</si>
  <si>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</si>
  <si>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</si>
  <si>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</si>
  <si>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</si>
  <si>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</si>
  <si>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</si>
  <si>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</si>
  <si>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</si>
  <si>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</si>
  <si>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</si>
  <si>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</si>
  <si>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</si>
  <si>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</si>
  <si>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</si>
  <si>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</si>
  <si>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</si>
  <si>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</si>
  <si>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</si>
  <si>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</si>
  <si>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</si>
  <si>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</si>
  <si>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</si>
  <si>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</si>
  <si>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</si>
  <si>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</si>
  <si>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</si>
  <si>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</si>
  <si>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</si>
  <si>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</si>
  <si>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</si>
  <si>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</si>
  <si>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</si>
  <si>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</si>
  <si>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</si>
  <si>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</si>
  <si>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</si>
  <si>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</si>
  <si>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</si>
  <si>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</si>
  <si>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</si>
  <si>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</si>
  <si>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</si>
  <si>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</si>
  <si>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</si>
  <si>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</si>
  <si>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</si>
  <si>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</si>
  <si>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</si>
  <si>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</si>
  <si>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</si>
  <si>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</si>
  <si>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</si>
  <si>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</si>
  <si>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</si>
  <si>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</si>
  <si>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</si>
  <si>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</si>
  <si>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</si>
  <si>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</si>
  <si>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</si>
  <si>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</si>
  <si>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</si>
  <si>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</si>
  <si>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</si>
  <si>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</si>
  <si>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</si>
  <si>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</si>
  <si>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</si>
  <si>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</si>
  <si>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</si>
  <si>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</si>
  <si>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</si>
  <si>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</si>
  <si>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</si>
  <si>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</si>
  <si>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</si>
  <si>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</si>
  <si>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</si>
  <si>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</si>
  <si>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</si>
  <si>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</si>
  <si>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</si>
  <si>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</si>
  <si>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</si>
  <si>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</si>
  <si>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</si>
  <si>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</si>
  <si>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</si>
  <si>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</si>
  <si>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</si>
  <si>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</si>
  <si>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</si>
  <si>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</si>
  <si>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</si>
  <si>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</si>
  <si>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</si>
  <si>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</si>
  <si>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</si>
  <si>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</si>
  <si>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</si>
  <si>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</si>
  <si>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</si>
  <si>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</si>
  <si>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</si>
  <si>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</si>
  <si>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</si>
  <si>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</si>
  <si>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</si>
  <si>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</si>
  <si>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</si>
  <si>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</si>
  <si>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</si>
  <si>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</si>
  <si>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</si>
  <si>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</si>
  <si>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</si>
  <si>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</si>
  <si>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</si>
  <si>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</si>
  <si>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</si>
  <si>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</si>
  <si>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</si>
  <si>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</si>
  <si>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</si>
  <si>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</si>
  <si>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</si>
  <si>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</si>
  <si>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</si>
  <si>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</si>
  <si>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</si>
  <si>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</si>
  <si>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</si>
  <si>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</si>
  <si>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</si>
  <si>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</si>
  <si>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</si>
  <si>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</si>
  <si>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</si>
  <si>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</si>
  <si>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</si>
  <si>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</si>
  <si>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</si>
  <si>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</si>
  <si>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</si>
  <si>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</si>
  <si>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</si>
  <si>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</si>
  <si>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</si>
  <si>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</si>
  <si>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</si>
  <si>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</si>
  <si>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</si>
  <si>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</si>
  <si>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</si>
  <si>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</si>
  <si>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</si>
  <si>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</si>
  <si>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</si>
  <si>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</si>
  <si>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</si>
  <si>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</si>
  <si>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</si>
  <si>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</si>
  <si>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</si>
  <si>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</si>
  <si>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</si>
  <si>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</si>
  <si>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</si>
  <si>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</si>
  <si>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</si>
  <si>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</si>
  <si>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</si>
  <si>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</si>
  <si>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</si>
  <si>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</si>
  <si>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</si>
  <si>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</si>
  <si>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</si>
  <si>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</si>
  <si>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</si>
  <si>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</si>
  <si>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</si>
  <si>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</si>
  <si>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</si>
  <si>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</si>
  <si>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</si>
  <si>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</si>
  <si>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</si>
  <si>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</si>
  <si>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</si>
  <si>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</si>
  <si>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</si>
  <si>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</si>
  <si>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</si>
  <si>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</si>
  <si>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</si>
  <si>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</si>
  <si>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</si>
  <si>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</si>
  <si>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</si>
  <si>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</si>
  <si>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</si>
  <si>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</si>
  <si>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</si>
  <si>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</si>
  <si>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</si>
  <si>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</si>
  <si>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</si>
  <si>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</si>
  <si>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</si>
  <si>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</si>
  <si>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</si>
  <si>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</si>
  <si>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</si>
  <si>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</si>
  <si>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</si>
  <si>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</si>
  <si>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</si>
  <si>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</si>
  <si>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</si>
  <si>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</si>
  <si>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</si>
  <si>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</si>
  <si>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</si>
  <si>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</si>
  <si>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</si>
  <si>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</si>
  <si>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</si>
  <si>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</si>
  <si>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</si>
  <si>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</si>
  <si>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</si>
  <si>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</si>
  <si>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</si>
  <si>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</si>
  <si>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</si>
  <si>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</si>
  <si>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</si>
  <si>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</si>
  <si>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</si>
  <si>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</si>
  <si>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</si>
  <si>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</si>
  <si>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</si>
  <si>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</si>
  <si>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</si>
  <si>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</si>
  <si>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</si>
  <si>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</si>
  <si>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</si>
  <si>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</si>
  <si>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</si>
  <si>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</si>
  <si>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</si>
  <si>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</si>
  <si>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</si>
  <si>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</si>
  <si>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</si>
  <si>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</si>
  <si>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</si>
  <si>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</si>
  <si>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</si>
  <si>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</si>
  <si>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</si>
  <si>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</si>
  <si>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</si>
  <si>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</si>
  <si>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</si>
  <si>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</si>
  <si>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</si>
  <si>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</si>
  <si>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</si>
  <si>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</si>
  <si>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</si>
  <si>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</si>
  <si>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</si>
  <si>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</si>
  <si>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</si>
  <si>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</si>
  <si>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</si>
  <si>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</si>
  <si>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</si>
  <si>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</si>
  <si>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</si>
  <si>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</si>
  <si>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</si>
  <si>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</si>
  <si>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</si>
  <si>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</si>
  <si>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</si>
  <si>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</si>
  <si>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</si>
  <si>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</si>
  <si>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</si>
  <si>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</si>
  <si>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</si>
  <si>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</si>
  <si>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</si>
  <si>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</si>
  <si>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</si>
  <si>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</si>
  <si>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</si>
  <si>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</si>
  <si>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</si>
  <si>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</si>
  <si>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</si>
  <si>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</si>
  <si>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</si>
  <si>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</si>
  <si>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</si>
  <si>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</si>
  <si>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</si>
  <si>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</si>
  <si>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</si>
  <si>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</si>
  <si>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</si>
  <si>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</si>
  <si>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</si>
  <si>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</si>
  <si>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</si>
  <si>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</si>
  <si>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</si>
  <si>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</si>
  <si>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</si>
  <si>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</si>
  <si>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</si>
  <si>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</si>
  <si>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</si>
  <si>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</si>
  <si>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</si>
  <si>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</si>
  <si>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</si>
  <si>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</si>
  <si>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</si>
  <si>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</si>
  <si>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</si>
  <si>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</si>
  <si>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</si>
  <si>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</si>
  <si>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</si>
  <si>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</si>
  <si>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</si>
  <si>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</si>
  <si>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</si>
  <si>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</si>
  <si>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</si>
  <si>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</si>
  <si>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</si>
  <si>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</si>
  <si>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</si>
  <si>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</si>
  <si>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</si>
  <si>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</si>
  <si>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</si>
  <si>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</si>
  <si>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</si>
  <si>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</si>
  <si>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</si>
  <si>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</si>
  <si>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</si>
  <si>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</si>
  <si>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</si>
  <si>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</si>
  <si>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</si>
  <si>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</si>
  <si>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</si>
  <si>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</si>
  <si>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</si>
  <si>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</si>
  <si>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</si>
  <si>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</si>
  <si>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</si>
  <si>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</si>
  <si>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</si>
  <si>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</si>
  <si>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</si>
  <si>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</si>
  <si>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</si>
  <si>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</si>
  <si>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</si>
  <si>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</si>
  <si>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</si>
  <si>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</si>
  <si>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</si>
  <si>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</si>
  <si>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</si>
  <si>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</si>
  <si>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</si>
  <si>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</si>
  <si>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</si>
  <si>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</si>
  <si>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</si>
  <si>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</si>
  <si>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</si>
  <si>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</si>
  <si>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</si>
  <si>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</si>
  <si>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</si>
  <si>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</si>
  <si>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</si>
  <si>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</si>
  <si>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</si>
  <si>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</si>
  <si>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</si>
  <si>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</si>
  <si>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</si>
  <si>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</si>
  <si>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</si>
  <si>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</si>
  <si>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</si>
  <si>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</si>
  <si>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</si>
  <si>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</si>
  <si>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</si>
  <si>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</si>
  <si>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</si>
  <si>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</si>
  <si>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</si>
  <si>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</si>
  <si>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</si>
  <si>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</si>
  <si>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</si>
  <si>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</si>
  <si>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</si>
  <si>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</si>
  <si>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</si>
  <si>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</si>
  <si>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</si>
  <si>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</si>
  <si>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</si>
  <si>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</si>
  <si>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</si>
  <si>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</si>
  <si>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</si>
  <si>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</si>
  <si>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</si>
  <si>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</si>
  <si>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</si>
  <si>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</si>
  <si>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</si>
  <si>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</si>
  <si>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</si>
  <si>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</si>
  <si>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</si>
  <si>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</si>
  <si>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</si>
  <si>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</si>
  <si>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</si>
  <si>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</si>
  <si>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</si>
  <si>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</si>
  <si>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</si>
  <si>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</si>
  <si>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</si>
  <si>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</si>
  <si>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</si>
  <si>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</si>
  <si>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</si>
  <si>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</si>
  <si>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</si>
  <si>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</si>
  <si>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</si>
  <si>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</si>
  <si>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</si>
  <si>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</si>
  <si>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</si>
  <si>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</si>
  <si>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</si>
  <si>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</si>
  <si>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</si>
  <si>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</si>
  <si>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</si>
  <si>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</si>
  <si>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</si>
  <si>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</si>
  <si>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</si>
  <si>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</si>
  <si>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</si>
  <si>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</si>
  <si>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</si>
  <si>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</si>
  <si>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</si>
  <si>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</si>
  <si>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</si>
  <si>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</si>
  <si>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</si>
  <si>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</si>
  <si>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</si>
  <si>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</si>
  <si>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</si>
  <si>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</si>
  <si>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</si>
  <si>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</si>
  <si>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</si>
  <si>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</si>
  <si>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</si>
  <si>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</si>
  <si>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</si>
  <si>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</si>
  <si>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</si>
  <si>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</si>
  <si>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</si>
  <si>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</si>
  <si>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</si>
  <si>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</si>
  <si>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</si>
  <si>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</si>
  <si>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</si>
  <si>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</si>
  <si>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</si>
  <si>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</si>
  <si>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</si>
  <si>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</si>
  <si>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</si>
  <si>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</si>
  <si>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</si>
  <si>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</si>
  <si>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</si>
  <si>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</si>
  <si>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</si>
  <si>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</si>
  <si>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</si>
  <si>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</si>
  <si>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</si>
  <si>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</si>
  <si>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</si>
  <si>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</si>
  <si>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</si>
  <si>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</si>
  <si>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</si>
  <si>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</si>
  <si>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</si>
  <si>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</si>
  <si>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</si>
  <si>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</si>
  <si>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</si>
  <si>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</si>
  <si>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</si>
  <si>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</si>
  <si>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</si>
  <si>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</si>
  <si>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</si>
  <si>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</si>
  <si>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</si>
  <si>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</si>
  <si>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</si>
  <si>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</si>
  <si>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</si>
  <si>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</si>
  <si>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</si>
  <si>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</si>
  <si>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</si>
  <si>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</si>
  <si>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</si>
  <si>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</si>
  <si>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</si>
  <si>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</si>
  <si>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</si>
  <si>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</si>
  <si>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</si>
  <si>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</si>
  <si>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</si>
  <si>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</si>
  <si>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</si>
  <si>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</si>
  <si>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</si>
  <si>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</si>
  <si>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</si>
  <si>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</si>
  <si>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</si>
  <si>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</si>
  <si>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</si>
  <si>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</si>
  <si>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</si>
  <si>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</si>
  <si>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</si>
  <si>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</si>
  <si>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</si>
  <si>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</si>
  <si>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</si>
  <si>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</si>
  <si>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</si>
  <si>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</si>
  <si>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</si>
  <si>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</si>
  <si>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</si>
  <si>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</si>
  <si>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</si>
  <si>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</si>
  <si>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</si>
  <si>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</si>
  <si>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</si>
  <si>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</si>
  <si>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</si>
  <si>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</si>
  <si>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</si>
  <si>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</si>
  <si>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</si>
  <si>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</si>
  <si>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</si>
  <si>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</si>
  <si>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</si>
  <si>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</si>
  <si>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</si>
  <si>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</si>
  <si>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</si>
  <si>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</si>
  <si>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</si>
  <si>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</si>
  <si>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</si>
  <si>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</si>
  <si>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</si>
  <si>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</si>
  <si>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</si>
  <si>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</si>
  <si>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</si>
  <si>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</si>
  <si>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</si>
  <si>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</si>
  <si>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</si>
  <si>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</si>
  <si>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</si>
  <si>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</si>
  <si>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</si>
  <si>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</si>
  <si>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</si>
  <si>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</si>
  <si>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</si>
  <si>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</si>
  <si>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</si>
  <si>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</si>
  <si>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</si>
  <si>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</si>
  <si>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</si>
  <si>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</si>
  <si>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</si>
  <si>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</si>
  <si>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</si>
  <si>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</si>
  <si>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</si>
  <si>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</si>
  <si>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</si>
  <si>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</si>
  <si>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</si>
  <si>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</si>
  <si>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</si>
  <si>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</si>
  <si>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</si>
  <si>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</si>
  <si>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</si>
  <si>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</si>
  <si>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</si>
  <si>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</si>
  <si>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</si>
  <si>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</si>
  <si>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</si>
  <si>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</si>
  <si>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</si>
  <si>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</si>
  <si>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</si>
  <si>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</si>
  <si>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</si>
  <si>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</si>
  <si>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</si>
  <si>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</si>
  <si>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</si>
  <si>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</si>
  <si>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</si>
  <si>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</si>
  <si>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</si>
  <si>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</si>
  <si>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</si>
  <si>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</si>
  <si>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</si>
  <si>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</si>
  <si>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</si>
  <si>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</si>
  <si>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</si>
  <si>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</si>
  <si>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</si>
  <si>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</si>
  <si>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</si>
  <si>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</si>
  <si>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</si>
  <si>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</si>
  <si>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</si>
  <si>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</si>
  <si>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</si>
  <si>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</si>
  <si>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</si>
  <si>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</si>
  <si>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</si>
  <si>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</si>
  <si>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</si>
  <si>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</si>
  <si>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</si>
  <si>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</si>
  <si>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</si>
  <si>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</si>
  <si>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</si>
  <si>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</si>
  <si>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</si>
  <si>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</si>
  <si>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</si>
  <si>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</si>
  <si>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</si>
  <si>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</si>
  <si>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</si>
  <si>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</si>
  <si>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</si>
  <si>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</si>
  <si>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</si>
  <si>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</si>
  <si>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</si>
  <si>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</si>
  <si>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</si>
  <si>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</si>
  <si>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</si>
  <si>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</si>
  <si>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</si>
  <si>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</si>
  <si>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</si>
  <si>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</si>
  <si>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</si>
  <si>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</si>
  <si>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</si>
  <si>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</si>
  <si>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</si>
  <si>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</si>
  <si>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</si>
  <si>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</si>
  <si>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</si>
  <si>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</si>
  <si>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</si>
  <si>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</si>
  <si>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</si>
  <si>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</si>
  <si>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</si>
  <si>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</si>
  <si>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</si>
  <si>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</si>
  <si>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</si>
  <si>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</si>
  <si>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</si>
  <si>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</si>
  <si>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</si>
  <si>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</si>
  <si>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</si>
  <si>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</si>
  <si>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</si>
  <si>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</si>
  <si>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</si>
  <si>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</si>
  <si>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</si>
  <si>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</si>
  <si>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</si>
  <si>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</si>
  <si>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</si>
  <si>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</si>
  <si>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</si>
  <si>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</si>
  <si>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</si>
  <si>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</si>
  <si>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</si>
  <si>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</si>
  <si>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</si>
  <si>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</si>
  <si>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</si>
  <si>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</si>
  <si>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</si>
  <si>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</si>
  <si>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</si>
  <si>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</si>
  <si>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</si>
  <si>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</si>
  <si>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</si>
  <si>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</si>
  <si>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</si>
  <si>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</si>
  <si>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</si>
  <si>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</si>
  <si>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</si>
  <si>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</si>
  <si>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</si>
  <si>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</si>
  <si>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</si>
  <si>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</si>
  <si>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</si>
  <si>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</si>
  <si>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</si>
  <si>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</si>
  <si>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</si>
  <si>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</si>
  <si>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</si>
  <si>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</si>
  <si>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</si>
  <si>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</si>
  <si>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</si>
  <si>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</si>
  <si>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</si>
  <si>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</si>
  <si>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</si>
  <si>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</si>
  <si>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</si>
  <si>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</si>
  <si>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</si>
  <si>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</si>
  <si>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</si>
  <si>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</si>
  <si>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</si>
  <si>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</si>
  <si>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</si>
  <si>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</si>
  <si>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</si>
  <si>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</si>
  <si>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</si>
  <si>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</si>
  <si>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</si>
  <si>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</si>
  <si>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</si>
  <si>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</si>
  <si>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</si>
  <si>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</si>
  <si>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</si>
  <si>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</si>
  <si>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</si>
  <si>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</si>
  <si>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</si>
  <si>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</si>
  <si>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</si>
  <si>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</si>
  <si>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</si>
  <si>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</si>
  <si>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</si>
  <si>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</si>
  <si>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</si>
  <si>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</si>
  <si>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</si>
  <si>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</si>
  <si>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</si>
  <si>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</si>
  <si>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</si>
  <si>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</si>
  <si>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</si>
  <si>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</si>
  <si>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</si>
  <si>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</si>
  <si>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</si>
  <si>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</si>
  <si>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</si>
  <si>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</si>
  <si>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</si>
  <si>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</si>
  <si>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</si>
  <si>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</si>
  <si>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</si>
  <si>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</si>
  <si>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</si>
  <si>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</si>
  <si>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</si>
  <si>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</si>
  <si>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</si>
  <si>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</si>
  <si>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</si>
  <si>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</si>
  <si>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</si>
  <si>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</si>
  <si>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</si>
  <si>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</si>
  <si>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</si>
  <si>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</si>
  <si>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</si>
  <si>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</si>
  <si>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</si>
  <si>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</si>
  <si>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</si>
  <si>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</si>
  <si>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</si>
  <si>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</si>
  <si>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</si>
  <si>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</si>
  <si>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</si>
  <si>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</si>
  <si>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</si>
  <si>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</si>
  <si>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</si>
  <si>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</si>
  <si>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</si>
  <si>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</si>
  <si>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</si>
  <si>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</si>
  <si>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</si>
  <si>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</si>
  <si>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</si>
  <si>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</si>
  <si>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</si>
  <si>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</si>
  <si>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</si>
  <si>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</si>
  <si>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</si>
  <si>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</si>
  <si>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</si>
  <si>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</si>
  <si>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</si>
  <si>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</si>
  <si>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</si>
  <si>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</si>
  <si>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</si>
  <si>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</si>
  <si>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</si>
  <si>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</si>
  <si>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</si>
  <si>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</si>
  <si>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</si>
  <si>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</si>
  <si>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</si>
  <si>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</si>
  <si>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</si>
  <si>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</si>
  <si>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</si>
  <si>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</si>
  <si>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</si>
  <si>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</si>
  <si>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</si>
  <si>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</si>
  <si>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</si>
  <si>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</si>
  <si>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</si>
  <si>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</si>
  <si>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</si>
  <si>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</si>
  <si>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</si>
  <si>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</si>
  <si>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</si>
  <si>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</si>
  <si>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</si>
  <si>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</si>
  <si>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</si>
  <si>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</si>
  <si>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</si>
  <si>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</si>
  <si>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</si>
  <si>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</si>
  <si>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</si>
  <si>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</si>
  <si>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</si>
  <si>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</si>
  <si>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</si>
  <si>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</si>
  <si>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</si>
  <si>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</si>
  <si>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</si>
  <si>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</si>
  <si>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</si>
  <si>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</si>
  <si>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</si>
  <si>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</si>
  <si>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</si>
  <si>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</si>
  <si>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</si>
  <si>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</si>
  <si>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</si>
  <si>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</si>
  <si>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</si>
  <si>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</si>
  <si>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</si>
  <si>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</si>
  <si>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</si>
  <si>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</si>
  <si>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</si>
  <si>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</si>
  <si>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</si>
  <si>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</si>
  <si>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</si>
  <si>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</si>
  <si>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</si>
  <si>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</si>
  <si>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</si>
  <si>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</si>
  <si>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</si>
  <si>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</si>
  <si>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</si>
  <si>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</si>
  <si>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</si>
  <si>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</si>
  <si>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</si>
  <si>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</si>
  <si>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</si>
  <si>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</si>
  <si>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</si>
  <si>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</si>
  <si>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</si>
  <si>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</si>
  <si>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</si>
  <si>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</si>
  <si>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</si>
  <si>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</si>
  <si>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</si>
  <si>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</si>
  <si>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</si>
  <si>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</si>
  <si>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</si>
  <si>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</si>
  <si>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</si>
  <si>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</si>
  <si>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</si>
  <si>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</si>
  <si>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</si>
  <si>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</si>
  <si>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</si>
  <si>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</si>
  <si>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</si>
  <si>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</si>
  <si>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</si>
  <si>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</si>
  <si>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</si>
  <si>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</si>
  <si>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</si>
  <si>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</si>
  <si>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</si>
  <si>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</si>
  <si>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</si>
  <si>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</si>
  <si>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</si>
  <si>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</si>
  <si>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</si>
  <si>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</si>
  <si>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</si>
  <si>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</si>
  <si>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</si>
  <si>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</si>
  <si>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</si>
  <si>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</si>
  <si>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</si>
  <si>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</si>
  <si>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</si>
  <si>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</si>
  <si>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</si>
  <si>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</si>
  <si>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</si>
  <si>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</si>
  <si>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</si>
  <si>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</si>
  <si>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</si>
  <si>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</si>
  <si>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</si>
  <si>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</si>
  <si>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</si>
  <si>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</si>
  <si>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</si>
  <si>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</si>
  <si>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</si>
  <si>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</si>
  <si>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</si>
  <si>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</si>
  <si>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</si>
  <si>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</si>
  <si>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</si>
  <si>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</si>
  <si>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</si>
  <si>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</si>
  <si>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</si>
  <si>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</si>
  <si>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</si>
  <si>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</si>
  <si>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</si>
  <si>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</si>
  <si>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</si>
  <si>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</si>
  <si>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</si>
  <si>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</si>
  <si>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</si>
  <si>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</si>
  <si>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</si>
  <si>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</si>
  <si>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</si>
  <si>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</si>
  <si>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</si>
  <si>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</si>
  <si>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</si>
  <si>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</si>
  <si>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</si>
  <si>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</si>
  <si>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</si>
  <si>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</si>
  <si>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</si>
  <si>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</si>
  <si>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</si>
  <si>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</si>
  <si>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</si>
  <si>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</si>
  <si>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</si>
  <si>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</si>
  <si>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</si>
  <si>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</si>
  <si>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</si>
  <si>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</si>
  <si>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</si>
  <si>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</si>
  <si>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</si>
  <si>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</si>
  <si>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</si>
  <si>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</si>
  <si>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</si>
  <si>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</si>
  <si>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</si>
  <si>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</si>
  <si>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</si>
  <si>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</si>
  <si>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</si>
  <si>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</si>
  <si>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</si>
  <si>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</si>
  <si>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</si>
  <si>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</si>
  <si>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</si>
  <si>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</si>
  <si>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</si>
  <si>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</si>
  <si>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</si>
  <si>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</si>
  <si>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</si>
  <si>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</si>
  <si>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</si>
  <si>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</si>
  <si>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</si>
  <si>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</si>
  <si>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</si>
  <si>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</si>
  <si>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</si>
  <si>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</si>
  <si>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</si>
  <si>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</si>
  <si>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</si>
  <si>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</si>
  <si>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</si>
  <si>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</si>
  <si>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</si>
  <si>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</si>
  <si>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</si>
  <si>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</si>
  <si>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</si>
  <si>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</si>
  <si>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</si>
  <si>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</si>
  <si>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</si>
  <si>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</si>
  <si>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</si>
  <si>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</si>
  <si>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</si>
  <si>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</si>
  <si>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</si>
  <si>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</si>
  <si>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</si>
  <si>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</si>
  <si>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</si>
  <si>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</si>
  <si>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</si>
  <si>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</si>
  <si>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</si>
  <si>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</si>
  <si>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</si>
  <si>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</si>
  <si>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</si>
  <si>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</si>
  <si>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</si>
  <si>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</si>
  <si>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</si>
  <si>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</si>
  <si>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</si>
  <si>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</si>
  <si>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</si>
  <si>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</si>
  <si>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</si>
  <si>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</si>
  <si>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</si>
  <si>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</si>
  <si>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</si>
  <si>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</si>
  <si>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</si>
  <si>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</si>
  <si>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</si>
  <si>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</si>
  <si>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</si>
  <si>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</si>
  <si>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</si>
  <si>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</si>
  <si>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</si>
  <si>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</si>
  <si>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</si>
  <si>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</si>
  <si>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</si>
  <si>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</si>
  <si>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</si>
  <si>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</si>
  <si>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</si>
  <si>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</si>
  <si>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</si>
  <si>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</si>
  <si>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</si>
  <si>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</si>
  <si>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</si>
  <si>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</si>
  <si>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</si>
  <si>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</si>
  <si>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</si>
  <si>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</si>
  <si>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</si>
  <si>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</si>
  <si>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</si>
  <si>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</si>
  <si>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</si>
  <si>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</si>
  <si>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</si>
  <si>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</si>
  <si>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</si>
  <si>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</si>
  <si>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</si>
  <si>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</si>
  <si>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</si>
  <si>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</si>
  <si>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</si>
  <si>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</si>
  <si>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</si>
  <si>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</si>
  <si>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</si>
  <si>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</si>
  <si>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</si>
  <si>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</si>
  <si>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</si>
  <si>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</si>
  <si>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</si>
  <si>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</si>
  <si>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</si>
  <si>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</si>
  <si>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</si>
  <si>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</si>
  <si>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</si>
  <si>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</si>
  <si>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</si>
  <si>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</si>
  <si>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</si>
  <si>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</si>
  <si>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</si>
  <si>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</si>
  <si>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</si>
  <si>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</si>
  <si>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</si>
  <si>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</si>
  <si>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</si>
  <si>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</si>
  <si>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</si>
  <si>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</si>
  <si>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</si>
  <si>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</si>
  <si>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</si>
  <si>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</si>
  <si>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</si>
  <si>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</si>
  <si>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</si>
  <si>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</si>
  <si>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</si>
  <si>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</si>
  <si>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</si>
  <si>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</si>
  <si>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</si>
  <si>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</si>
  <si>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</si>
  <si>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</si>
  <si>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</si>
  <si>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</si>
  <si>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</si>
  <si>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</si>
  <si>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</si>
  <si>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</si>
  <si>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</si>
  <si>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</si>
  <si>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</si>
  <si>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</si>
  <si>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</si>
  <si>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</si>
  <si>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</si>
  <si>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</si>
  <si>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</si>
  <si>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</si>
  <si>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</si>
  <si>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</si>
  <si>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</si>
  <si>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</si>
  <si>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</si>
  <si>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</si>
  <si>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</si>
  <si>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</si>
  <si>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</si>
  <si>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</si>
  <si>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</si>
  <si>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</si>
  <si>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</si>
  <si>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</si>
  <si>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</si>
  <si>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</si>
  <si>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</si>
  <si>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</si>
  <si>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</si>
  <si>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</si>
  <si>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</si>
  <si>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</si>
  <si>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</si>
  <si>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</si>
  <si>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</si>
  <si>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</si>
  <si>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</si>
  <si>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</si>
  <si>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</si>
  <si>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</si>
  <si>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</si>
  <si>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</si>
  <si>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</si>
  <si>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</si>
  <si>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</si>
  <si>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</si>
  <si>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</si>
  <si>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</si>
  <si>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</si>
  <si>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</si>
  <si>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</si>
  <si>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</si>
  <si>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</si>
  <si>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</si>
  <si>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</si>
  <si>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</si>
  <si>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</si>
  <si>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</si>
  <si>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</si>
  <si>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</si>
  <si>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</si>
  <si>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</si>
  <si>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</si>
  <si>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</si>
  <si>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</si>
  <si>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</si>
  <si>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</si>
  <si>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</si>
  <si>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</si>
  <si>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</si>
  <si>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</si>
  <si>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</si>
  <si>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</si>
  <si>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</si>
  <si>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</si>
  <si>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</si>
  <si>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</si>
  <si>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</si>
  <si>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</si>
  <si>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</si>
  <si>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</si>
  <si>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</si>
  <si>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</si>
  <si>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</si>
  <si>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</si>
  <si>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</si>
  <si>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</si>
  <si>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</si>
  <si>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</si>
  <si>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</si>
  <si>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</si>
  <si>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</si>
  <si>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</si>
  <si>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</si>
  <si>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</si>
  <si>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</si>
  <si>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</si>
  <si>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</si>
  <si>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</si>
  <si>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</si>
  <si>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</si>
  <si>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</si>
  <si>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</si>
  <si>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</si>
  <si>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</si>
  <si>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</si>
  <si>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</si>
  <si>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</si>
  <si>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</si>
  <si>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</si>
  <si>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</si>
  <si>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</si>
  <si>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</si>
  <si>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</si>
  <si>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</si>
  <si>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</si>
  <si>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</si>
  <si>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</si>
  <si>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</si>
  <si>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</si>
  <si>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</si>
  <si>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</si>
  <si>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</si>
  <si>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</si>
  <si>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</si>
  <si>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</si>
  <si>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</si>
  <si>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</si>
  <si>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</si>
  <si>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</si>
  <si>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</si>
  <si>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</si>
  <si>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</si>
  <si>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</si>
  <si>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</si>
  <si>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</si>
  <si>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</si>
  <si>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</si>
  <si>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</si>
  <si>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</si>
  <si>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</si>
  <si>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</si>
  <si>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</si>
  <si>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</si>
  <si>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</si>
  <si>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</si>
  <si>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</si>
  <si>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</si>
  <si>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</si>
  <si>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</si>
  <si>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</si>
  <si>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</si>
  <si>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</si>
  <si>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</si>
  <si>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</si>
  <si>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</si>
  <si>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</si>
  <si>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</si>
  <si>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</si>
  <si>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</si>
  <si>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</si>
  <si>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</si>
  <si>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</si>
  <si>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</si>
  <si>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</si>
  <si>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</si>
  <si>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</si>
  <si>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</si>
  <si>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</si>
  <si>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</si>
  <si>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</si>
  <si>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</si>
  <si>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</si>
  <si>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</si>
  <si>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</si>
  <si>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</si>
  <si>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</si>
  <si>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</si>
  <si>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</si>
  <si>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</si>
  <si>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</si>
  <si>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</si>
  <si>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</si>
  <si>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</si>
  <si>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</si>
  <si>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</si>
  <si>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</si>
  <si>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</si>
  <si>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</si>
  <si>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</si>
  <si>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</si>
  <si>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</si>
  <si>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</si>
  <si>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</si>
  <si>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</si>
  <si>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</si>
  <si>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</si>
  <si>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</si>
  <si>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</si>
  <si>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</si>
  <si>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</si>
  <si>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</si>
  <si>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</si>
  <si>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</si>
  <si>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</si>
  <si>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</si>
  <si>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</si>
  <si>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</si>
  <si>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</si>
  <si>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</si>
  <si>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</si>
  <si>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</si>
  <si>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</si>
  <si>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</si>
  <si>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</si>
  <si>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</si>
  <si>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</si>
  <si>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</si>
  <si>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</si>
  <si>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</si>
  <si>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</si>
  <si>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</si>
  <si>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</si>
  <si>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</si>
  <si>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</si>
  <si>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</si>
  <si>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</si>
  <si>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</si>
  <si>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</si>
  <si>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</si>
  <si>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</si>
  <si>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</si>
  <si>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</si>
  <si>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</si>
  <si>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</si>
  <si>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</si>
  <si>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</si>
  <si>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</si>
  <si>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</si>
  <si>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</si>
  <si>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</si>
  <si>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</si>
  <si>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</si>
  <si>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</si>
  <si>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</si>
  <si>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</si>
  <si>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</si>
  <si>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</si>
  <si>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</si>
  <si>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</si>
  <si>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</si>
  <si>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</si>
  <si>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</si>
  <si>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</si>
  <si>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</si>
  <si>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</si>
  <si>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</si>
  <si>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</si>
  <si>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</si>
  <si>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</si>
  <si>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</si>
  <si>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</si>
  <si>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</si>
  <si>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</si>
  <si>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</si>
  <si>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</si>
  <si>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</si>
  <si>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</si>
  <si>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</si>
  <si>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</si>
  <si>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</si>
  <si>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</si>
  <si>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</si>
  <si>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</si>
  <si>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</si>
  <si>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</si>
  <si>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</si>
  <si>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</si>
  <si>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</si>
  <si>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</si>
  <si>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</si>
  <si>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</si>
  <si>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</si>
  <si>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</si>
  <si>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</si>
  <si>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</si>
  <si>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</si>
  <si>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</si>
  <si>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</si>
  <si>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</si>
  <si>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</si>
  <si>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</si>
  <si>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</si>
  <si>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</si>
  <si>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</si>
  <si>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</si>
  <si>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</si>
  <si>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</si>
  <si>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</si>
  <si>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</si>
  <si>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</si>
  <si>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</si>
  <si>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</si>
  <si>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</si>
  <si>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</si>
  <si>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</si>
  <si>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</si>
  <si>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</si>
  <si>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</si>
  <si>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</si>
  <si>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</si>
  <si>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</si>
  <si>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</si>
  <si>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</si>
  <si>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</si>
  <si>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</si>
  <si>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</si>
  <si>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</si>
  <si>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</si>
  <si>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</si>
  <si>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</si>
  <si>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</si>
  <si>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</si>
  <si>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</si>
  <si>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</si>
  <si>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</si>
  <si>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</si>
  <si>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</si>
  <si>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</si>
  <si>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</si>
  <si>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</si>
  <si>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</si>
  <si>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</si>
  <si>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</si>
  <si>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</si>
  <si>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</si>
  <si>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</si>
  <si>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</si>
  <si>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</si>
  <si>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</si>
  <si>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</si>
  <si>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</si>
  <si>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</si>
  <si>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</si>
  <si>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</si>
  <si>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</si>
  <si>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</si>
  <si>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</si>
  <si>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</si>
  <si>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</si>
  <si>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</si>
  <si>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</si>
  <si>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</si>
  <si>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</si>
  <si>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</si>
  <si>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</si>
  <si>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</si>
  <si>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</si>
  <si>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</si>
  <si>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</si>
  <si>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</si>
  <si>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</si>
  <si>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</si>
  <si>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</si>
  <si>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</si>
  <si>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</si>
  <si>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</si>
  <si>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</si>
  <si>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</si>
  <si>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</si>
  <si>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</si>
  <si>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</si>
  <si>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</si>
  <si>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</si>
  <si>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</si>
  <si>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</si>
  <si>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</si>
  <si>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</si>
  <si>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</si>
  <si>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</si>
  <si>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</si>
  <si>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</si>
  <si>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</si>
  <si>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</si>
  <si>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</si>
  <si>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</si>
  <si>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</si>
  <si>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</si>
  <si>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</si>
  <si>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</si>
  <si>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</si>
  <si>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</si>
  <si>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</si>
  <si>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</si>
  <si>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</si>
  <si>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</si>
  <si>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</si>
  <si>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</si>
  <si>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</si>
  <si>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</si>
  <si>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</si>
  <si>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</si>
  <si>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</si>
  <si>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</si>
  <si>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</si>
  <si>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</si>
  <si>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</si>
  <si>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</si>
  <si>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</si>
  <si>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</si>
  <si>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</si>
  <si>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</si>
  <si>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</si>
  <si>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</si>
  <si>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</si>
  <si>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</si>
  <si>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</si>
  <si>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</si>
  <si>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</si>
  <si>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</si>
  <si>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</si>
  <si>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</si>
  <si>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</si>
  <si>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</si>
  <si>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</si>
  <si>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</si>
  <si>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</si>
  <si>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</si>
  <si>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</si>
  <si>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</si>
  <si>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</si>
  <si>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</si>
  <si>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</si>
  <si>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</si>
  <si>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</si>
  <si>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</si>
  <si>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</si>
  <si>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</si>
  <si>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</si>
  <si>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</si>
  <si>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</si>
  <si>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</si>
  <si>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</si>
  <si>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</si>
  <si>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</si>
  <si>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</si>
  <si>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</si>
  <si>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</si>
  <si>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</si>
  <si>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</si>
  <si>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</si>
  <si>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</si>
  <si>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</si>
  <si>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</si>
  <si>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</si>
  <si>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</si>
  <si>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</si>
  <si>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</si>
  <si>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</si>
  <si>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</si>
  <si>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</si>
  <si>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</si>
  <si>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</si>
  <si>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</si>
  <si>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</si>
  <si>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</si>
  <si>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</si>
  <si>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</si>
  <si>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</si>
  <si>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</si>
  <si>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</si>
  <si>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</si>
  <si>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</si>
  <si>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</si>
  <si>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</si>
  <si>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</si>
  <si>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</si>
  <si>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</si>
  <si>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</si>
  <si>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</si>
  <si>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</si>
  <si>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</si>
  <si>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</si>
  <si>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</si>
  <si>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</si>
  <si>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</si>
  <si>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</si>
  <si>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</si>
  <si>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</si>
  <si>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</si>
  <si>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</si>
  <si>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</si>
  <si>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</si>
  <si>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</si>
  <si>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</si>
  <si>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</si>
  <si>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</si>
  <si>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</si>
  <si>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</si>
  <si>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</si>
  <si>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</si>
  <si>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</si>
  <si>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</si>
  <si>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</si>
  <si>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</si>
  <si>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</si>
  <si>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</si>
  <si>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</si>
  <si>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</si>
  <si>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</si>
  <si>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</si>
  <si>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</si>
  <si>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</si>
  <si>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</si>
  <si>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</si>
  <si>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</si>
  <si>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</si>
  <si>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</si>
  <si>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</si>
  <si>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</si>
  <si>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</si>
  <si>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</si>
  <si>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</si>
  <si>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</si>
  <si>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</si>
  <si>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</si>
  <si>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</si>
  <si>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</si>
  <si>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</si>
  <si>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</si>
  <si>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</si>
  <si>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</si>
  <si>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</si>
  <si>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</si>
  <si>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</si>
  <si>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</si>
  <si>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</si>
  <si>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</si>
  <si>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</si>
  <si>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</si>
  <si>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</si>
  <si>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</si>
  <si>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</si>
  <si>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</si>
  <si>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</si>
  <si>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</si>
  <si>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</si>
  <si>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</si>
  <si>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</si>
  <si>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</si>
  <si>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</si>
  <si>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</si>
  <si>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</si>
  <si>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</si>
  <si>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</si>
  <si>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</si>
  <si>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</si>
  <si>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</si>
  <si>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</si>
  <si>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</si>
  <si>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</si>
  <si>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</si>
  <si>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</si>
  <si>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</si>
  <si>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</si>
  <si>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</si>
  <si>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</si>
  <si>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</si>
  <si>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</si>
  <si>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</si>
  <si>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</si>
  <si>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</si>
  <si>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</si>
  <si>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</si>
  <si>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</si>
  <si>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</si>
  <si>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</si>
  <si>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</si>
  <si>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</si>
  <si>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</si>
  <si>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</si>
  <si>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</si>
  <si>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</si>
  <si>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</si>
  <si>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</si>
  <si>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</si>
  <si>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</si>
  <si>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</si>
  <si>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</si>
  <si>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</si>
  <si>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</si>
  <si>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</si>
  <si>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</si>
  <si>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</si>
  <si>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</si>
  <si>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</si>
  <si>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</si>
  <si>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</si>
  <si>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</si>
  <si>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</si>
  <si>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</si>
  <si>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</si>
  <si>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</si>
  <si>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</si>
  <si>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</si>
  <si>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</si>
  <si>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</si>
  <si>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</si>
  <si>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</si>
  <si>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</si>
  <si>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</si>
  <si>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</si>
  <si>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</si>
  <si>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</si>
  <si>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</si>
  <si>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</si>
  <si>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</si>
  <si>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</si>
  <si>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</si>
  <si>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</si>
  <si>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</si>
  <si>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</si>
  <si>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</si>
  <si>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</si>
  <si>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</si>
  <si>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</si>
  <si>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</si>
  <si>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</si>
  <si>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</si>
  <si>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</si>
  <si>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</si>
  <si>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</si>
  <si>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</si>
  <si>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</si>
  <si>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</si>
  <si>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</si>
  <si>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</si>
  <si>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</si>
  <si>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</si>
  <si>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</si>
  <si>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</si>
  <si>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</si>
  <si>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</si>
  <si>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</si>
  <si>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</si>
  <si>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</si>
  <si>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</si>
  <si>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</si>
  <si>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</si>
  <si>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</si>
  <si>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</si>
  <si>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</si>
  <si>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</si>
  <si>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</si>
  <si>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</si>
  <si>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</si>
  <si>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</si>
  <si>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</si>
  <si>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</si>
  <si>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</si>
  <si>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</si>
  <si>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</si>
  <si>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</si>
  <si>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</si>
  <si>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</si>
  <si>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</si>
  <si>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</si>
  <si>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</si>
  <si>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</si>
  <si>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</si>
  <si>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</si>
  <si>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</si>
  <si>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</si>
  <si>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</si>
  <si>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</si>
  <si>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</si>
  <si>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</si>
  <si>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</si>
  <si>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</si>
  <si>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</si>
  <si>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</si>
  <si>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</si>
  <si>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</si>
  <si>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</si>
  <si>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</si>
  <si>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</si>
  <si>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</si>
  <si>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</si>
  <si>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</si>
  <si>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</si>
  <si>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</si>
  <si>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</si>
  <si>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</si>
  <si>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</si>
  <si>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</si>
  <si>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</si>
  <si>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</si>
  <si>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</si>
  <si>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</si>
  <si>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</si>
  <si>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</si>
  <si>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</si>
  <si>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</si>
  <si>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</si>
  <si>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</si>
  <si>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</si>
  <si>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</si>
  <si>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</si>
  <si>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</si>
  <si>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</si>
  <si>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</si>
  <si>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</si>
  <si>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</si>
  <si>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</si>
  <si>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</si>
  <si>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</si>
  <si>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</si>
  <si>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</si>
  <si>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</si>
  <si>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</si>
  <si>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</si>
  <si>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</si>
  <si>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</si>
  <si>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</si>
  <si>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</si>
  <si>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</si>
  <si>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</si>
  <si>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</si>
  <si>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</si>
  <si>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</si>
  <si>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</si>
  <si>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</si>
  <si>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</si>
  <si>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</si>
  <si>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</si>
  <si>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</si>
  <si>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</si>
  <si>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</si>
  <si>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</si>
  <si>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</si>
  <si>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</si>
  <si>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</si>
  <si>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</si>
  <si>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</si>
  <si>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</si>
  <si>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</si>
  <si>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</si>
  <si>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</si>
  <si>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</si>
  <si>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</si>
  <si>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</si>
  <si>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</si>
  <si>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</si>
  <si>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</si>
  <si>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</si>
  <si>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</si>
  <si>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</si>
  <si>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</si>
  <si>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</si>
  <si>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</si>
  <si>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</si>
  <si>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</si>
  <si>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</si>
  <si>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</si>
  <si>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</si>
  <si>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</si>
  <si>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</si>
  <si>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</si>
  <si>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</si>
  <si>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</si>
  <si>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</si>
  <si>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</si>
  <si>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</si>
  <si>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</si>
  <si>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</si>
  <si>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</si>
  <si>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</si>
  <si>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</si>
  <si>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</si>
  <si>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</si>
  <si>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</si>
  <si>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</si>
  <si>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</si>
  <si>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</si>
  <si>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</si>
  <si>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</si>
  <si>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</si>
  <si>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</si>
  <si>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</si>
  <si>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</si>
  <si>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</si>
  <si>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</si>
  <si>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</si>
  <si>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</si>
  <si>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</si>
  <si>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</si>
  <si>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</si>
  <si>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</si>
  <si>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</si>
  <si>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</si>
  <si>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</si>
  <si>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</si>
  <si>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</si>
  <si>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</si>
  <si>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</si>
  <si>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</si>
  <si>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</si>
  <si>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</si>
  <si>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</si>
  <si>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</si>
  <si>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</si>
  <si>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</si>
  <si>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</si>
  <si>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</si>
  <si>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</si>
  <si>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</si>
  <si>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</si>
  <si>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</si>
  <si>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</si>
  <si>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</si>
  <si>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</si>
  <si>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</si>
  <si>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</si>
  <si>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</si>
  <si>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</si>
  <si>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</si>
  <si>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</si>
  <si>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</si>
  <si>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</si>
  <si>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</si>
  <si>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</si>
  <si>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</si>
  <si>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</si>
  <si>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</si>
  <si>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</si>
  <si>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</si>
  <si>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</si>
  <si>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</si>
  <si>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</si>
  <si>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</si>
  <si>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</si>
  <si>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</si>
  <si>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</si>
  <si>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</si>
  <si>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</si>
  <si>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</si>
  <si>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</si>
  <si>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</si>
  <si>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</si>
  <si>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</si>
  <si>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</si>
  <si>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</si>
  <si>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</si>
  <si>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</si>
  <si>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</si>
  <si>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</si>
  <si>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</si>
  <si>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</si>
  <si>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</si>
  <si>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</si>
  <si>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</si>
  <si>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</si>
  <si>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</si>
  <si>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</si>
  <si>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</si>
  <si>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</si>
  <si>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</si>
  <si>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</si>
  <si>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</si>
  <si>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</si>
  <si>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</si>
  <si>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</si>
  <si>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</si>
  <si>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</si>
  <si>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</si>
  <si>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</si>
  <si>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</si>
  <si>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</si>
  <si>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</si>
  <si>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</si>
  <si>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</si>
  <si>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</si>
  <si>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</si>
  <si>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</si>
  <si>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</si>
  <si>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</si>
  <si>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</si>
  <si>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</si>
  <si>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</si>
  <si>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</si>
  <si>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</si>
  <si>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</si>
  <si>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</si>
  <si>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</si>
  <si>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</si>
  <si>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</si>
  <si>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</si>
  <si>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</si>
  <si>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</si>
  <si>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</si>
  <si>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</si>
  <si>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</si>
  <si>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</si>
  <si>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</si>
  <si>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</si>
  <si>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</si>
  <si>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</si>
  <si>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</si>
  <si>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</si>
  <si>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</si>
  <si>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</si>
  <si>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</si>
  <si>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</si>
  <si>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</si>
  <si>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</si>
  <si>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</si>
  <si>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</si>
  <si>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</si>
  <si>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</si>
  <si>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</si>
  <si>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</si>
  <si>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</si>
  <si>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</si>
  <si>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</si>
  <si>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</si>
  <si>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</si>
  <si>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</si>
  <si>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</si>
  <si>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</si>
  <si>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</si>
  <si>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</si>
  <si>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</si>
  <si>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</si>
  <si>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</si>
  <si>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</si>
  <si>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</si>
  <si>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</si>
  <si>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</si>
  <si>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</si>
  <si>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</si>
  <si>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</si>
  <si>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</si>
  <si>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</si>
  <si>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</si>
  <si>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</si>
  <si>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</si>
  <si>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</si>
  <si>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</si>
  <si>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</si>
  <si>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</si>
  <si>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</si>
  <si>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</si>
  <si>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</si>
  <si>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</si>
  <si>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</si>
  <si>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</si>
  <si>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</si>
  <si>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</si>
  <si>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</si>
  <si>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</si>
  <si>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</si>
  <si>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</si>
  <si>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</si>
  <si>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</si>
  <si>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</si>
  <si>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</si>
  <si>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</si>
  <si>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</si>
  <si>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</si>
  <si>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</si>
  <si>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</si>
  <si>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</si>
  <si>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</si>
  <si>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</si>
  <si>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</si>
  <si>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</si>
  <si>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</si>
  <si>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</si>
  <si>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</si>
  <si>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</si>
  <si>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</si>
  <si>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</si>
  <si>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</si>
  <si>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</si>
  <si>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</si>
  <si>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</si>
  <si>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</si>
  <si>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</si>
  <si>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</si>
  <si>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</si>
  <si>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</si>
  <si>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</si>
  <si>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</si>
  <si>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</si>
  <si>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</si>
  <si>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</si>
  <si>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</si>
  <si>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</si>
  <si>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</si>
  <si>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</si>
  <si>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</si>
  <si>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</si>
  <si>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</si>
  <si>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</si>
  <si>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</si>
  <si>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</si>
  <si>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</si>
  <si>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</si>
  <si>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</si>
  <si>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</si>
  <si>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</si>
  <si>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</si>
  <si>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</si>
  <si>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</si>
  <si>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</si>
  <si>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</si>
  <si>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</si>
  <si>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</si>
  <si>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</si>
  <si>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</si>
  <si>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</si>
  <si>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</si>
  <si>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</si>
  <si>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</si>
  <si>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</si>
  <si>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</si>
  <si>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</si>
  <si>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</si>
  <si>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</si>
  <si>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</si>
  <si>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</si>
  <si>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</si>
  <si>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</si>
  <si>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</si>
  <si>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</si>
  <si>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</si>
  <si>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</si>
  <si>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</si>
  <si>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</si>
  <si>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</si>
  <si>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</si>
  <si>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</si>
  <si>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</si>
  <si>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</si>
  <si>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</si>
  <si>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</si>
  <si>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</si>
  <si>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</si>
  <si>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</si>
  <si>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</si>
  <si>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</si>
  <si>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</si>
  <si>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</si>
  <si>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</si>
  <si>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</si>
  <si>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</si>
  <si>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</si>
  <si>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</si>
  <si>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</si>
  <si>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</si>
  <si>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</si>
  <si>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</si>
  <si>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</si>
  <si>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</si>
  <si>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</si>
  <si>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</si>
  <si>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</si>
  <si>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</si>
  <si>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</si>
  <si>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</si>
  <si>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</si>
  <si>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</si>
  <si>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</si>
  <si>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</si>
  <si>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</si>
  <si>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</si>
  <si>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</si>
  <si>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</si>
  <si>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</si>
  <si>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</si>
  <si>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</si>
  <si>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</si>
  <si>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</si>
  <si>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</si>
  <si>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</si>
  <si>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</si>
  <si>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</si>
  <si>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</si>
  <si>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</si>
  <si>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</si>
  <si>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</si>
  <si>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</si>
  <si>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</si>
  <si>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</si>
  <si>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</si>
  <si>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</si>
  <si>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</si>
  <si>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</si>
  <si>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</si>
  <si>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</si>
  <si>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</si>
  <si>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</si>
  <si>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</si>
  <si>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</si>
  <si>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</si>
  <si>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</si>
  <si>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</si>
  <si>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</si>
  <si>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</si>
  <si>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</si>
  <si>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</si>
  <si>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</si>
  <si>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</si>
  <si>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</si>
  <si>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</si>
  <si>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</si>
  <si>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</si>
  <si>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</si>
  <si>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</si>
  <si>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</si>
  <si>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</si>
  <si>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</si>
  <si>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</si>
  <si>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</si>
  <si>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</si>
  <si>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</si>
  <si>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</si>
  <si>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</si>
  <si>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</si>
  <si>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</si>
  <si>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</si>
  <si>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</si>
  <si>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</si>
  <si>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</si>
  <si>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</si>
  <si>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</si>
  <si>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</si>
  <si>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</si>
  <si>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</si>
  <si>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</si>
  <si>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</si>
  <si>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</si>
  <si>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</si>
  <si>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</si>
  <si>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</si>
  <si>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</si>
  <si>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</si>
  <si>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</si>
  <si>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</si>
  <si>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</si>
  <si>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</si>
  <si>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</si>
  <si>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</si>
  <si>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</si>
  <si>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</si>
  <si>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</si>
  <si>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</si>
  <si>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</si>
  <si>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</si>
  <si>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</si>
  <si>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</si>
  <si>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</si>
  <si>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</si>
  <si>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</si>
  <si>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</si>
  <si>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</si>
  <si>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</si>
  <si>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</si>
  <si>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</si>
  <si>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</si>
  <si>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</si>
  <si>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</si>
  <si>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</si>
  <si>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</si>
  <si>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</si>
  <si>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</si>
  <si>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</si>
  <si>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</si>
  <si>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</si>
  <si>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</si>
  <si>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</si>
  <si>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</si>
  <si>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</si>
  <si>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</si>
  <si>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</si>
  <si>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</si>
  <si>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</si>
  <si>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</si>
  <si>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</si>
  <si>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</si>
  <si>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</si>
  <si>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</si>
  <si>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</si>
  <si>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</si>
  <si>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</si>
  <si>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</si>
  <si>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</si>
  <si>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</si>
  <si>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</si>
  <si>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</si>
  <si>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</si>
  <si>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</si>
  <si>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</si>
  <si>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</si>
  <si>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</si>
  <si>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</si>
  <si>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</si>
  <si>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</si>
  <si>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</si>
  <si>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</si>
  <si>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</si>
  <si>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</si>
  <si>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</si>
  <si>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</si>
  <si>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</si>
  <si>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</si>
  <si>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</si>
  <si>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</si>
  <si>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</si>
  <si>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</si>
  <si>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</si>
  <si>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</si>
  <si>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</si>
  <si>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</si>
  <si>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</si>
  <si>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</si>
  <si>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</si>
  <si>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</si>
  <si>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</si>
  <si>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</si>
  <si>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</si>
  <si>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</si>
  <si>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</si>
  <si>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</si>
  <si>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</si>
  <si>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</si>
  <si>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</si>
  <si>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</si>
  <si>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</si>
  <si>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</si>
  <si>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</si>
  <si>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</si>
  <si>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</si>
  <si>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</si>
  <si>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</si>
  <si>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</si>
  <si>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</si>
  <si>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</si>
  <si>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</si>
  <si>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</si>
  <si>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</si>
  <si>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</si>
  <si>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</si>
  <si>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</si>
  <si>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</si>
  <si>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</si>
  <si>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</si>
  <si>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</si>
  <si>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</si>
  <si>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</si>
  <si>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</si>
  <si>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</si>
  <si>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</si>
  <si>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</si>
  <si>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</si>
  <si>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</si>
  <si>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</si>
  <si>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</si>
  <si>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</si>
  <si>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</si>
  <si>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</si>
  <si>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</si>
  <si>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</si>
  <si>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</si>
  <si>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</si>
  <si>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</si>
  <si>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</si>
  <si>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</si>
  <si>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</si>
  <si>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</si>
  <si>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</si>
  <si>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</si>
  <si>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</si>
  <si>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</si>
  <si>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</si>
  <si>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</si>
  <si>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</si>
  <si>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</si>
  <si>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</si>
  <si>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</si>
  <si>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</si>
  <si>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</si>
  <si>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</si>
  <si>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</si>
  <si>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</si>
  <si>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</si>
  <si>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</si>
  <si>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</si>
  <si>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</si>
  <si>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</si>
  <si>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</si>
  <si>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</si>
  <si>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</si>
  <si>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</si>
  <si>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</si>
  <si>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</si>
  <si>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</si>
  <si>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</si>
  <si>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</si>
  <si>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</si>
  <si>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</si>
  <si>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</si>
  <si>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</si>
  <si>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</si>
  <si>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</si>
  <si>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</si>
  <si>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</si>
  <si>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</si>
  <si>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</si>
  <si>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</si>
  <si>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</si>
  <si>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</si>
  <si>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</si>
  <si>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</si>
  <si>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</si>
  <si>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</si>
  <si>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</si>
  <si>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</si>
  <si>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</si>
  <si>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</si>
  <si>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</si>
  <si>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</si>
  <si>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</si>
  <si>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</si>
  <si>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</si>
  <si>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</si>
  <si>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</si>
  <si>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</si>
  <si>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</si>
  <si>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</si>
  <si>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</si>
  <si>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</si>
  <si>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</si>
  <si>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</si>
  <si>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</si>
  <si>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</si>
  <si>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</si>
  <si>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</si>
  <si>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</si>
  <si>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</si>
  <si>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</si>
  <si>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</si>
  <si>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</si>
  <si>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</si>
  <si>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</si>
  <si>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</si>
  <si>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</si>
  <si>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</si>
  <si>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</si>
  <si>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</si>
  <si>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</si>
  <si>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</si>
  <si>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</si>
  <si>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</si>
  <si>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</si>
  <si>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</si>
  <si>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</si>
  <si>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</si>
  <si>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</si>
  <si>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</si>
  <si>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</si>
  <si>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</si>
  <si>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</si>
  <si>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</si>
  <si>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</si>
  <si>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</si>
  <si>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</si>
  <si>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</si>
  <si>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</si>
  <si>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</si>
  <si>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</si>
  <si>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</si>
  <si>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</si>
  <si>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</si>
  <si>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</si>
  <si>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</si>
  <si>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</si>
  <si>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</si>
  <si>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</si>
  <si>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</si>
  <si>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</si>
  <si>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</si>
  <si>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</si>
  <si>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</si>
  <si>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</si>
  <si>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</si>
  <si>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</si>
  <si>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</si>
  <si>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</si>
  <si>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</si>
  <si>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</si>
  <si>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</si>
  <si>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</si>
  <si>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</si>
  <si>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</si>
  <si>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</si>
  <si>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</si>
  <si>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</si>
  <si>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</si>
  <si>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</si>
  <si>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</si>
  <si>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</si>
  <si>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</si>
  <si>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</si>
  <si>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</si>
  <si>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</si>
  <si>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</si>
  <si>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</si>
  <si>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</si>
  <si>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</si>
  <si>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</si>
  <si>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</si>
  <si>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</si>
  <si>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</si>
  <si>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</si>
  <si>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</si>
  <si>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</si>
  <si>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</si>
  <si>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</si>
  <si>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</si>
  <si>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</si>
  <si>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</si>
  <si>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</si>
  <si>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</si>
  <si>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</si>
  <si>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</si>
  <si>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</si>
  <si>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</si>
  <si>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</si>
  <si>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</si>
  <si>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</si>
  <si>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</si>
  <si>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</si>
  <si>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</si>
  <si>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</si>
  <si>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</si>
  <si>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</si>
  <si>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</si>
  <si>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</si>
  <si>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</si>
  <si>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</si>
  <si>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</si>
  <si>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</si>
  <si>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</si>
  <si>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</si>
  <si>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</si>
  <si>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</si>
  <si>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</si>
  <si>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</si>
  <si>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</si>
  <si>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</si>
  <si>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</si>
  <si>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</si>
  <si>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</si>
  <si>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</si>
  <si>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</si>
  <si>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</si>
  <si>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</si>
  <si>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</si>
  <si>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</si>
  <si>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</si>
  <si>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</si>
  <si>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</si>
  <si>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</si>
  <si>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</si>
  <si>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</si>
  <si>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</si>
  <si>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</si>
  <si>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</si>
  <si>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</si>
  <si>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</si>
  <si>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</si>
  <si>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</si>
  <si>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</si>
  <si>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</si>
  <si>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</si>
  <si>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</si>
  <si>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</si>
  <si>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</si>
  <si>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</si>
  <si>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</si>
  <si>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</si>
  <si>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</si>
  <si>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</si>
  <si>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</si>
  <si>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</si>
  <si>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</si>
  <si>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</si>
  <si>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</si>
  <si>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</si>
  <si>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</si>
  <si>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</si>
  <si>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</si>
  <si>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</si>
  <si>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</si>
  <si>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</si>
  <si>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</si>
  <si>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</si>
  <si>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</si>
  <si>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</si>
  <si>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</si>
  <si>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</si>
  <si>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</si>
  <si>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</si>
  <si>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</si>
  <si>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</si>
  <si>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</si>
  <si>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</si>
  <si>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</si>
  <si>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</si>
  <si>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</si>
  <si>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</si>
  <si>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</si>
  <si>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</si>
  <si>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</si>
  <si>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</si>
  <si>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</si>
  <si>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</si>
  <si>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</si>
  <si>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</si>
  <si>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</si>
  <si>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</si>
  <si>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</si>
  <si>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</si>
  <si>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</si>
  <si>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</si>
  <si>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</si>
  <si>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</si>
  <si>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</si>
  <si>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</si>
  <si>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</si>
  <si>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</si>
  <si>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</si>
  <si>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</si>
  <si>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</si>
  <si>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</si>
  <si>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</si>
  <si>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</si>
  <si>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</si>
  <si>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</si>
  <si>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</si>
  <si>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</si>
  <si>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</si>
  <si>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</si>
  <si>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</si>
  <si>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</si>
  <si>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</si>
  <si>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</si>
  <si>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</si>
  <si>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</si>
  <si>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</si>
  <si>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</si>
  <si>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</si>
  <si>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</si>
  <si>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</si>
  <si>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</si>
  <si>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</si>
  <si>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</si>
  <si>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</si>
  <si>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</si>
  <si>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</si>
  <si>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</si>
  <si>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</si>
  <si>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</si>
  <si>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</si>
  <si>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</si>
  <si>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</si>
  <si>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</si>
  <si>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</si>
  <si>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</si>
  <si>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</si>
  <si>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</si>
  <si>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</si>
  <si>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</si>
  <si>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</si>
  <si>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</si>
  <si>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</si>
  <si>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</si>
  <si>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</si>
  <si>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</si>
  <si>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</si>
  <si>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</si>
  <si>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</si>
  <si>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</si>
  <si>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</si>
  <si>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</si>
  <si>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</si>
  <si>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</si>
  <si>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</si>
  <si>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</si>
  <si>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</si>
  <si>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</si>
  <si>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</si>
  <si>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</si>
  <si>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</si>
  <si>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</si>
  <si>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</si>
  <si>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</si>
  <si>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</si>
  <si>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</si>
  <si>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</si>
  <si>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</si>
  <si>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</si>
  <si>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</si>
  <si>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</si>
  <si>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</si>
  <si>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</si>
  <si>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</si>
  <si>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</si>
  <si>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</si>
  <si>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</si>
  <si>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</si>
  <si>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</si>
  <si>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</si>
  <si>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</si>
  <si>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</si>
  <si>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</si>
  <si>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</si>
  <si>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</si>
  <si>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</si>
  <si>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</si>
  <si>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</si>
  <si>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</si>
  <si>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</si>
  <si>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</si>
  <si>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</si>
  <si>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</si>
  <si>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</si>
  <si>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</si>
  <si>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</si>
  <si>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</si>
  <si>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</si>
  <si>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</si>
  <si>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</si>
  <si>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</si>
  <si>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</si>
  <si>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</si>
  <si>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</si>
  <si>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</si>
  <si>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</si>
  <si>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</si>
  <si>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</si>
  <si>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</si>
  <si>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</si>
  <si>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</si>
  <si>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</si>
  <si>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</si>
  <si>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</si>
  <si>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</si>
  <si>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</si>
  <si>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</si>
  <si>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</si>
  <si>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</si>
  <si>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</si>
  <si>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</si>
  <si>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</si>
  <si>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</si>
  <si>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</si>
  <si>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</si>
  <si>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</si>
  <si>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</si>
  <si>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</si>
  <si>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</si>
  <si>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</si>
  <si>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</si>
  <si>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</si>
  <si>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</si>
  <si>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</si>
  <si>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</si>
  <si>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</si>
  <si>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</si>
  <si>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</si>
  <si>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</si>
  <si>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</si>
  <si>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</si>
  <si>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</si>
  <si>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</si>
  <si>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</si>
  <si>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</si>
  <si>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</si>
  <si>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</si>
  <si>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</si>
  <si>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</si>
  <si>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</si>
  <si>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</si>
  <si>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</si>
  <si>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</si>
  <si>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</si>
  <si>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</si>
  <si>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</si>
  <si>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</si>
  <si>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</si>
  <si>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</si>
  <si>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</si>
  <si>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</si>
  <si>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</si>
  <si>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</si>
  <si>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</si>
  <si>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</si>
  <si>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</si>
  <si>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</si>
  <si>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</si>
  <si>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</si>
  <si>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</si>
  <si>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</si>
  <si>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</si>
  <si>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</si>
  <si>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</si>
  <si>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</si>
  <si>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</si>
  <si>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</si>
  <si>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</si>
  <si>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</si>
  <si>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</si>
  <si>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</si>
  <si>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</si>
  <si>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</si>
  <si>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</si>
  <si>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</si>
  <si>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</si>
  <si>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</si>
  <si>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</si>
  <si>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</si>
  <si>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</si>
  <si>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</si>
  <si>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</si>
  <si>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</si>
  <si>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</si>
  <si>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</si>
  <si>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</si>
  <si>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</si>
  <si>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</si>
  <si>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</si>
  <si>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</si>
  <si>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</si>
  <si>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</si>
  <si>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</si>
  <si>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</si>
  <si>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</si>
  <si>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</si>
  <si>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</si>
  <si>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</si>
  <si>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</si>
  <si>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</si>
  <si>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</si>
  <si>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</si>
  <si>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</si>
  <si>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</si>
  <si>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</si>
  <si>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</si>
  <si>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</si>
  <si>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</si>
  <si>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</si>
  <si>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</si>
  <si>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</si>
  <si>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</si>
  <si>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</si>
  <si>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</si>
  <si>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</si>
  <si>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</si>
  <si>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</si>
  <si>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</si>
  <si>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</si>
  <si>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</si>
  <si>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</si>
  <si>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</si>
  <si>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</si>
  <si>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</si>
  <si>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</si>
  <si>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</si>
  <si>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</si>
  <si>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</si>
  <si>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</si>
  <si>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</si>
  <si>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</si>
  <si>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</si>
  <si>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</si>
  <si>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</si>
  <si>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</si>
  <si>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</si>
  <si>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</si>
  <si>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</si>
  <si>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</si>
  <si>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</si>
  <si>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</si>
  <si>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</si>
  <si>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</si>
  <si>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</si>
  <si>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</si>
  <si>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</si>
  <si>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</si>
  <si>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</si>
  <si>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</si>
  <si>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</si>
  <si>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</si>
  <si>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</si>
  <si>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</si>
  <si>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</si>
  <si>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</si>
  <si>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</si>
  <si>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</si>
  <si>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</si>
  <si>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</si>
  <si>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</si>
  <si>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</si>
  <si>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</si>
  <si>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</si>
  <si>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</si>
  <si>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</si>
  <si>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</si>
  <si>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</si>
  <si>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</si>
  <si>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</si>
  <si>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</si>
  <si>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</si>
  <si>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</si>
  <si>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</si>
  <si>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</si>
  <si>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</si>
  <si>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</si>
  <si>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</si>
  <si>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</si>
  <si>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</si>
  <si>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</si>
  <si>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</si>
  <si>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</si>
  <si>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</si>
  <si>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</si>
  <si>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</si>
  <si>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</si>
  <si>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</si>
  <si>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</si>
  <si>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</si>
  <si>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</si>
  <si>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</si>
  <si>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</si>
  <si>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</si>
  <si>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</si>
  <si>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</si>
  <si>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</si>
  <si>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</si>
  <si>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</si>
  <si>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</si>
  <si>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</si>
  <si>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</si>
  <si>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</si>
  <si>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</si>
  <si>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</si>
  <si>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</si>
  <si>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</si>
  <si>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</si>
  <si>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</si>
  <si>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</si>
  <si>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</si>
  <si>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</si>
  <si>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</si>
  <si>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</si>
  <si>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</si>
  <si>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</si>
  <si>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</si>
  <si>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</si>
  <si>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</si>
  <si>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</si>
  <si>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</si>
  <si>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</si>
  <si>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</si>
  <si>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</si>
  <si>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</si>
  <si>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</si>
  <si>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</si>
  <si>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</si>
  <si>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</si>
  <si>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</si>
  <si>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</si>
  <si>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</si>
  <si>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</si>
  <si>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</si>
  <si>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</si>
  <si>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</si>
  <si>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</si>
  <si>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</si>
  <si>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</si>
  <si>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</si>
  <si>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</si>
  <si>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</si>
  <si>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</si>
  <si>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</si>
  <si>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</si>
  <si>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</si>
  <si>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</si>
  <si>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</si>
  <si>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</si>
  <si>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</si>
  <si>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</si>
  <si>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</si>
  <si>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</si>
  <si>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</si>
  <si>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</si>
  <si>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</si>
  <si>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</si>
  <si>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</si>
  <si>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</si>
  <si>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</si>
  <si>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</si>
  <si>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</si>
  <si>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</si>
  <si>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</si>
  <si>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</si>
  <si>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</si>
  <si>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</si>
  <si>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</si>
  <si>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</si>
  <si>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</si>
  <si>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</si>
  <si>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</si>
  <si>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</si>
  <si>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</si>
  <si>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</si>
  <si>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</si>
  <si>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</si>
  <si>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</si>
  <si>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</si>
  <si>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</si>
  <si>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</si>
  <si>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</si>
  <si>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</si>
  <si>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</si>
  <si>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</si>
  <si>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</si>
  <si>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</si>
  <si>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</si>
  <si>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</si>
  <si>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</si>
  <si>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</si>
  <si>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</si>
  <si>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</si>
  <si>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</si>
  <si>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</si>
  <si>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</si>
  <si>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</si>
  <si>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</si>
  <si>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</si>
  <si>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</si>
  <si>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</si>
  <si>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</si>
  <si>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</si>
  <si>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</si>
  <si>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</si>
  <si>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</si>
  <si>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</si>
  <si>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</si>
  <si>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</si>
  <si>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</si>
  <si>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</si>
  <si>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</si>
  <si>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</si>
  <si>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</si>
  <si>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</si>
  <si>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</si>
  <si>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</si>
  <si>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</si>
  <si>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</si>
  <si>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</si>
  <si>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</si>
  <si>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</si>
  <si>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</si>
  <si>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</si>
  <si>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</si>
  <si>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</si>
  <si>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</si>
  <si>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</si>
  <si>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</si>
  <si>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</si>
  <si>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</si>
  <si>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</si>
  <si>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</si>
  <si>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</si>
  <si>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</si>
  <si>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</si>
  <si>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</si>
  <si>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</si>
  <si>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</si>
  <si>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</si>
  <si>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</si>
  <si>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</si>
  <si>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</si>
  <si>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</si>
  <si>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</si>
  <si>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</si>
  <si>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</si>
  <si>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</si>
  <si>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</si>
  <si>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</si>
  <si>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</si>
  <si>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</si>
  <si>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</si>
  <si>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</si>
  <si>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</si>
  <si>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</si>
  <si>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</si>
  <si>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</si>
  <si>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</si>
  <si>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</si>
  <si>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</si>
  <si>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</si>
  <si>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</si>
  <si>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</si>
  <si>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</si>
  <si>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</si>
  <si>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</si>
  <si>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</si>
  <si>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</si>
  <si>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</si>
  <si>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</si>
  <si>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</si>
  <si>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</si>
  <si>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</si>
  <si>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</si>
  <si>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</si>
  <si>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</si>
  <si>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</si>
  <si>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</si>
  <si>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</si>
  <si>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</si>
  <si>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</si>
  <si>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</si>
  <si>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</si>
  <si>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</si>
  <si>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</si>
  <si>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</si>
  <si>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</si>
  <si>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</si>
  <si>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</si>
  <si>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</si>
  <si>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</si>
  <si>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</si>
  <si>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</si>
  <si>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</si>
  <si>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</si>
  <si>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</si>
  <si>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</si>
  <si>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</si>
  <si>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</si>
  <si>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</si>
  <si>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</si>
  <si>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</si>
  <si>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</si>
  <si>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</si>
  <si>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</si>
  <si>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</si>
  <si>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</si>
  <si>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</si>
  <si>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</si>
  <si>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</si>
  <si>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</si>
  <si>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</si>
  <si>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</si>
  <si>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</si>
  <si>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</si>
  <si>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</si>
  <si>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</si>
  <si>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</si>
  <si>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</si>
  <si>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</si>
  <si>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</si>
  <si>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</si>
  <si>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</si>
  <si>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</si>
  <si>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</si>
  <si>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</si>
  <si>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</si>
  <si>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</si>
  <si>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</si>
  <si>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</si>
  <si>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</si>
  <si>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</si>
  <si>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</si>
  <si>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</si>
  <si>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</si>
  <si>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</si>
  <si>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</si>
  <si>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</si>
  <si>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</si>
  <si>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</si>
  <si>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</si>
  <si>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</si>
  <si>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</si>
  <si>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</si>
  <si>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</si>
  <si>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</si>
  <si>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</si>
  <si>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</si>
  <si>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</si>
  <si>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</si>
  <si>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</si>
  <si>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</si>
  <si>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</si>
  <si>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</si>
  <si>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</si>
  <si>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</si>
  <si>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</si>
  <si>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</si>
  <si>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</si>
  <si>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</si>
  <si>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</si>
  <si>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</si>
  <si>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</si>
  <si>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</si>
  <si>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</si>
  <si>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</si>
  <si>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</si>
  <si>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</si>
  <si>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</si>
  <si>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</si>
  <si>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</si>
  <si>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</si>
  <si>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</si>
  <si>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</si>
  <si>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</si>
  <si>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</si>
  <si>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</si>
  <si>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</si>
  <si>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</si>
  <si>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</si>
  <si>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</si>
  <si>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</si>
  <si>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</si>
  <si>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</si>
  <si>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</si>
  <si>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</si>
  <si>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</si>
  <si>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</si>
  <si>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</si>
  <si>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</si>
  <si>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</si>
  <si>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</si>
  <si>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</si>
  <si>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</si>
  <si>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</si>
  <si>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</si>
  <si>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</si>
  <si>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</si>
  <si>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</si>
  <si>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</si>
  <si>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</si>
  <si>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</si>
  <si>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</si>
  <si>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</si>
  <si>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</si>
  <si>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</si>
  <si>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</si>
  <si>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</si>
  <si>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</si>
  <si>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</si>
  <si>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</si>
  <si>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</si>
  <si>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</si>
  <si>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</si>
  <si>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</si>
  <si>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</si>
  <si>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</si>
  <si>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</si>
  <si>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</si>
  <si>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</si>
  <si>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</si>
  <si>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</si>
  <si>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</si>
  <si>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</si>
  <si>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</si>
  <si>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</si>
  <si>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</si>
  <si>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</si>
  <si>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</si>
  <si>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</si>
  <si>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</si>
  <si>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</si>
  <si>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</si>
  <si>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</si>
  <si>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</si>
  <si>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</si>
  <si>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</si>
  <si>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</si>
  <si>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</si>
  <si>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</si>
  <si>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</si>
  <si>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</si>
  <si>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</si>
  <si>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</si>
  <si>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</si>
  <si>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</si>
  <si>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</si>
  <si>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</si>
  <si>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</si>
  <si>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</si>
  <si>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</si>
  <si>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</si>
  <si>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</si>
  <si>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</si>
  <si>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</si>
  <si>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</si>
  <si>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</si>
  <si>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</si>
  <si>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</si>
  <si>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</si>
  <si>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</si>
  <si>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</si>
  <si>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</si>
  <si>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</si>
  <si>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</si>
  <si>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</si>
  <si>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</si>
  <si>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</si>
  <si>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</si>
  <si>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</si>
  <si>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</si>
  <si>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</si>
  <si>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</si>
  <si>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</si>
  <si>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</si>
  <si>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</si>
  <si>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</si>
  <si>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</si>
  <si>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</si>
  <si>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</si>
  <si>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</si>
  <si>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</si>
  <si>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</si>
  <si>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</si>
  <si>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</si>
  <si>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</si>
  <si>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</si>
  <si>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</si>
  <si>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</si>
  <si>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</si>
  <si>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</si>
  <si>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</si>
  <si>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</si>
  <si>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</si>
  <si>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</si>
  <si>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</si>
  <si>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</si>
  <si>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</si>
  <si>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</si>
  <si>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</si>
  <si>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</si>
  <si>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</si>
  <si>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</si>
  <si>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</si>
  <si>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</si>
  <si>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</si>
  <si>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</si>
  <si>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</si>
  <si>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</si>
  <si>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</si>
  <si>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</si>
  <si>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</si>
  <si>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</si>
  <si>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</si>
  <si>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</si>
  <si>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</si>
  <si>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</si>
  <si>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</si>
  <si>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</si>
  <si>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</si>
  <si>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</si>
  <si>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</si>
  <si>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</si>
  <si>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</si>
  <si>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</si>
  <si>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</si>
  <si>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</si>
  <si>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</si>
  <si>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</si>
  <si>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</si>
  <si>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</si>
  <si>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</si>
  <si>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</si>
  <si>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</si>
  <si>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</si>
  <si>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</si>
  <si>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</si>
  <si>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</si>
  <si>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</si>
  <si>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</si>
  <si>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</si>
  <si>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</si>
  <si>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</si>
  <si>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</si>
  <si>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</si>
  <si>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</si>
  <si>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</si>
  <si>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</si>
  <si>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</si>
  <si>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</si>
  <si>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</si>
  <si>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</si>
  <si>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</si>
  <si>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</si>
  <si>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</si>
  <si>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</si>
  <si>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</si>
  <si>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</si>
  <si>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</si>
  <si>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</si>
  <si>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</si>
  <si>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</si>
  <si>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</si>
  <si>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</si>
  <si>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</si>
  <si>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</si>
  <si>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</si>
  <si>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</si>
  <si>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</si>
  <si>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</si>
  <si>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</si>
  <si>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</si>
  <si>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</si>
  <si>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</si>
  <si>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</si>
  <si>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</si>
  <si>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</si>
  <si>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</si>
  <si>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</si>
  <si>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</si>
  <si>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</si>
  <si>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</si>
  <si>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</si>
  <si>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</si>
  <si>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</si>
  <si>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</si>
  <si>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</si>
  <si>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</si>
  <si>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</si>
  <si>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</si>
  <si>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</si>
  <si>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</si>
  <si>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</si>
  <si>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</si>
  <si>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</si>
  <si>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</si>
  <si>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</si>
  <si>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</si>
  <si>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</si>
  <si>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</si>
  <si>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</si>
  <si>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</si>
  <si>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</si>
  <si>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</si>
  <si>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</si>
  <si>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</si>
  <si>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</si>
  <si>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</si>
  <si>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</si>
  <si>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</si>
  <si>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</si>
  <si>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</si>
  <si>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</si>
  <si>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</si>
  <si>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</si>
  <si>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</si>
  <si>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</si>
  <si>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</si>
  <si>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</si>
  <si>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</si>
  <si>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</si>
  <si>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</si>
  <si>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</si>
  <si>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</si>
  <si>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</si>
  <si>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</si>
  <si>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</si>
  <si>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</si>
  <si>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</si>
  <si>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</si>
  <si>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</si>
  <si>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</si>
  <si>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</si>
  <si>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</si>
  <si>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</si>
  <si>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</si>
  <si>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</si>
  <si>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</si>
  <si>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</si>
  <si>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</si>
  <si>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</si>
  <si>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</si>
  <si>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</si>
  <si>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</si>
  <si>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</si>
  <si>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</si>
  <si>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</si>
  <si>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</si>
  <si>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</si>
  <si>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</si>
  <si>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</si>
  <si>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</si>
  <si>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</si>
  <si>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</si>
  <si>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</si>
  <si>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</si>
  <si>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</si>
  <si>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</si>
  <si>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</si>
  <si>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</si>
  <si>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</si>
  <si>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</si>
  <si>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</si>
  <si>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</si>
  <si>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</si>
  <si>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</si>
  <si>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</si>
  <si>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</si>
  <si>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</si>
  <si>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</si>
  <si>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</si>
  <si>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</si>
  <si>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</si>
  <si>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</si>
  <si>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</si>
  <si>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</si>
  <si>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</si>
  <si>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</si>
  <si>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</si>
  <si>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</si>
  <si>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</si>
  <si>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</si>
  <si>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</si>
  <si>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</si>
  <si>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</si>
  <si>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</si>
  <si>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</si>
  <si>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</si>
  <si>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</si>
  <si>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</si>
  <si>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</si>
  <si>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</si>
  <si>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</si>
  <si>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</si>
  <si>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</si>
  <si>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</si>
  <si>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</si>
  <si>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</si>
  <si>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</si>
  <si>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</si>
  <si>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</si>
  <si>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</si>
  <si>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</si>
  <si>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</si>
  <si>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</si>
  <si>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</si>
  <si>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</si>
  <si>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</si>
  <si>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</si>
  <si>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</si>
  <si>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</si>
  <si>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</si>
  <si>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</si>
  <si>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</si>
  <si>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</si>
  <si>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</si>
  <si>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</si>
  <si>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</si>
  <si>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</si>
  <si>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</si>
  <si>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</si>
  <si>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</si>
  <si>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</si>
  <si>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</si>
  <si>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</si>
  <si>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</si>
  <si>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</si>
  <si>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</si>
  <si>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</si>
  <si>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</si>
  <si>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</si>
  <si>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</si>
  <si>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</si>
  <si>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</si>
  <si>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</si>
  <si>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</si>
  <si>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</si>
  <si>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</si>
  <si>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</si>
  <si>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</si>
  <si>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</si>
  <si>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</si>
  <si>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</si>
  <si>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</si>
  <si>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</si>
  <si>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</si>
  <si>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</si>
  <si>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</si>
  <si>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</si>
  <si>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</si>
  <si>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</si>
  <si>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</si>
  <si>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</si>
  <si>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</si>
  <si>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</si>
  <si>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</si>
  <si>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</si>
  <si>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</si>
  <si>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</si>
  <si>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</si>
  <si>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</si>
  <si>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</si>
  <si>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</si>
  <si>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</si>
  <si>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</si>
  <si>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</si>
  <si>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</si>
  <si>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</si>
  <si>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</si>
  <si>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</si>
  <si>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</si>
  <si>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</si>
  <si>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</si>
  <si>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</si>
  <si>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</si>
  <si>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</si>
  <si>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</si>
  <si>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</si>
  <si>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</si>
  <si>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</si>
  <si>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</si>
  <si>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</si>
  <si>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</si>
  <si>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</si>
  <si>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</si>
  <si>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</si>
  <si>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</si>
  <si>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</si>
  <si>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</si>
  <si>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</si>
  <si>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</si>
  <si>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</si>
  <si>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</si>
  <si>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</si>
  <si>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</si>
  <si>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</si>
  <si>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</si>
  <si>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</si>
  <si>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</si>
  <si>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</si>
  <si>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</si>
  <si>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</si>
  <si>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</si>
  <si>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</si>
  <si>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</si>
  <si>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</si>
  <si>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</si>
  <si>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</si>
  <si>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</si>
  <si>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</si>
  <si>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</si>
  <si>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</si>
  <si>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</si>
  <si>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</si>
  <si>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</si>
  <si>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</si>
  <si>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</si>
  <si>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</si>
  <si>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</si>
  <si>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</si>
  <si>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</si>
  <si>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</si>
  <si>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</si>
  <si>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</si>
  <si>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</si>
  <si>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</si>
  <si>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</si>
  <si>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</si>
  <si>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</si>
  <si>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</si>
  <si>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</si>
  <si>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</si>
  <si>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</si>
  <si>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</si>
  <si>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</si>
  <si>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</si>
  <si>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</si>
  <si>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</si>
  <si>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</si>
  <si>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</si>
  <si>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</si>
  <si>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</si>
  <si>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</si>
  <si>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</si>
  <si>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</si>
  <si>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</si>
  <si>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</si>
  <si>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</si>
  <si>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</si>
  <si>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</si>
  <si>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</si>
  <si>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</si>
  <si>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</si>
  <si>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</si>
  <si>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</si>
  <si>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</si>
  <si>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</si>
  <si>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</si>
  <si>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</si>
  <si>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</si>
  <si>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</si>
  <si>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</si>
  <si>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</si>
  <si>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</si>
  <si>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</si>
  <si>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</si>
  <si>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</si>
  <si>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</si>
  <si>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</si>
  <si>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</si>
  <si>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</si>
  <si>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</si>
  <si>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</si>
  <si>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</si>
  <si>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</si>
  <si>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</si>
  <si>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</si>
  <si>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</si>
  <si>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</si>
  <si>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</si>
  <si>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</si>
  <si>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</si>
  <si>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</si>
  <si>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</si>
  <si>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</si>
  <si>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</si>
  <si>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</si>
  <si>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</si>
  <si>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</si>
  <si>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</si>
  <si>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</si>
  <si>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</si>
  <si>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</si>
  <si>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</si>
  <si>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</si>
  <si>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</si>
  <si>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</si>
  <si>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</si>
  <si>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</si>
  <si>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</si>
  <si>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</si>
  <si>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</si>
  <si>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</si>
  <si>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</si>
  <si>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</si>
  <si>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</si>
  <si>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</si>
  <si>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</si>
  <si>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</si>
  <si>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</si>
  <si>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</si>
  <si>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</si>
  <si>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</si>
  <si>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</si>
  <si>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</si>
  <si>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</si>
  <si>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</si>
  <si>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</si>
  <si>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</si>
  <si>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</si>
  <si>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</si>
  <si>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</si>
  <si>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</si>
  <si>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</si>
  <si>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</si>
  <si>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</si>
  <si>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</si>
  <si>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</si>
  <si>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</si>
  <si>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</si>
  <si>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</si>
  <si>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</si>
  <si>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</si>
  <si>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</si>
  <si>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</si>
  <si>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</si>
  <si>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</si>
  <si>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</si>
  <si>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</si>
  <si>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</si>
  <si>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</si>
  <si>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</si>
  <si>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</si>
  <si>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</si>
  <si>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</si>
  <si>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</si>
  <si>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</si>
  <si>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</si>
  <si>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</si>
  <si>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</si>
  <si>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</si>
  <si>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</si>
  <si>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</si>
  <si>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</si>
  <si>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</si>
  <si>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</si>
  <si>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</si>
  <si>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</si>
  <si>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</si>
  <si>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</si>
  <si>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</si>
  <si>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</si>
  <si>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</si>
  <si>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</si>
  <si>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</si>
  <si>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</si>
  <si>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</si>
  <si>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</si>
  <si>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</si>
  <si>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</si>
  <si>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</si>
  <si>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</si>
  <si>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</si>
  <si>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</si>
  <si>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</si>
  <si>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</si>
  <si>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</si>
  <si>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</si>
  <si>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</si>
  <si>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</si>
  <si>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</si>
  <si>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</si>
  <si>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</si>
  <si>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</si>
  <si>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</si>
  <si>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</si>
  <si>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</si>
  <si>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</si>
  <si>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</si>
  <si>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</si>
  <si>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</si>
  <si>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</si>
  <si>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</si>
  <si>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</si>
  <si>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</si>
  <si>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</si>
  <si>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</si>
  <si>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</si>
  <si>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</si>
  <si>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</si>
  <si>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</si>
  <si>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</si>
  <si>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</si>
  <si>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</si>
  <si>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</si>
  <si>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</si>
  <si>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</si>
  <si>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</si>
  <si>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</si>
  <si>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</si>
  <si>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</si>
  <si>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</si>
  <si>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</si>
  <si>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</si>
  <si>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</si>
  <si>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</si>
  <si>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</si>
  <si>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</si>
  <si>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</si>
  <si>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</si>
  <si>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</si>
  <si>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</si>
  <si>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</si>
  <si>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</si>
  <si>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</si>
  <si>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</si>
  <si>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</si>
  <si>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</si>
  <si>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</si>
  <si>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</si>
  <si>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</si>
  <si>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</si>
  <si>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</si>
  <si>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</si>
  <si>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</si>
  <si>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</si>
  <si>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</si>
  <si>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</si>
  <si>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</si>
  <si>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</si>
  <si>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</si>
  <si>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</si>
  <si>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</si>
  <si>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</si>
  <si>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</si>
  <si>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</si>
  <si>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</si>
  <si>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</si>
  <si>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</si>
  <si>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</si>
  <si>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</si>
  <si>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</si>
  <si>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</si>
  <si>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</si>
  <si>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</si>
  <si>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</si>
  <si>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</si>
  <si>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</si>
  <si>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</si>
  <si>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</si>
  <si>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</si>
  <si>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</si>
  <si>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</si>
  <si>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</si>
  <si>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</si>
  <si>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</si>
  <si>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</si>
  <si>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</si>
  <si>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</si>
  <si>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</si>
  <si>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</si>
  <si>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</si>
  <si>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</si>
  <si>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</si>
  <si>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</si>
  <si>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</si>
  <si>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</si>
  <si>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</si>
  <si>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</si>
  <si>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</si>
  <si>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</si>
  <si>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</si>
  <si>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</si>
  <si>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</si>
  <si>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</si>
  <si>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</si>
  <si>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</si>
  <si>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</si>
  <si>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</si>
  <si>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</si>
  <si>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</si>
  <si>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</si>
  <si>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</si>
  <si>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</si>
  <si>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</si>
  <si>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</si>
  <si>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</si>
  <si>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</si>
  <si>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</si>
  <si>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</si>
  <si>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</si>
  <si>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</si>
  <si>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</si>
  <si>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</si>
  <si>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</si>
  <si>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</si>
  <si>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</si>
  <si>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</si>
  <si>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</si>
  <si>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</si>
  <si>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</si>
  <si>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</si>
  <si>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</si>
  <si>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</si>
  <si>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</si>
  <si>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</si>
  <si>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</si>
  <si>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</si>
  <si>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</si>
  <si>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</si>
  <si>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</si>
  <si>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</si>
  <si>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</si>
  <si>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</si>
  <si>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</si>
  <si>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</si>
  <si>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</si>
  <si>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</si>
  <si>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</si>
  <si>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</si>
  <si>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</si>
  <si>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</si>
  <si>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</si>
  <si>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</si>
  <si>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</si>
  <si>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</si>
  <si>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</si>
  <si>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</si>
  <si>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</si>
  <si>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</si>
  <si>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</si>
  <si>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</si>
  <si>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</si>
  <si>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</si>
  <si>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</si>
  <si>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</si>
  <si>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</si>
  <si>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</si>
  <si>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</si>
  <si>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</si>
  <si>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</si>
  <si>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</si>
  <si>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</si>
  <si>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</si>
  <si>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</si>
  <si>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</si>
  <si>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</si>
  <si>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</si>
  <si>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</si>
  <si>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</si>
  <si>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</si>
  <si>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</si>
  <si>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</si>
  <si>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</si>
  <si>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</si>
  <si>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</si>
  <si>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</si>
  <si>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</si>
  <si>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</si>
  <si>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</si>
  <si>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</si>
  <si>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</si>
  <si>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</si>
  <si>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</si>
  <si>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</si>
  <si>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</si>
  <si>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</si>
  <si>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</si>
  <si>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</si>
  <si>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</si>
  <si>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</si>
  <si>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</si>
  <si>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</si>
  <si>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</si>
  <si>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</si>
  <si>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</si>
  <si>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</si>
  <si>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</si>
  <si>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</si>
  <si>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</si>
  <si>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</si>
  <si>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</si>
  <si>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</si>
  <si>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</si>
  <si>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</si>
  <si>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</si>
  <si>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</si>
  <si>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</si>
  <si>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</si>
  <si>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</si>
  <si>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</si>
  <si>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</si>
  <si>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</si>
  <si>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</si>
  <si>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</si>
  <si>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</si>
  <si>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</si>
  <si>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</si>
  <si>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</si>
  <si>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</si>
  <si>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</si>
  <si>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</si>
  <si>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</si>
  <si>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</si>
  <si>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</si>
  <si>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</si>
  <si>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</si>
  <si>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</si>
  <si>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</si>
  <si>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</si>
  <si>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</si>
  <si>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</si>
  <si>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</si>
  <si>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</si>
  <si>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</si>
  <si>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</si>
  <si>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</si>
  <si>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</si>
  <si>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</si>
  <si>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</si>
  <si>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</si>
  <si>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</si>
  <si>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</si>
  <si>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</si>
  <si>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</si>
  <si>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</si>
  <si>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</si>
  <si>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</si>
  <si>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</si>
  <si>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</si>
  <si>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</si>
  <si>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</si>
  <si>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</si>
  <si>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</si>
  <si>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</si>
  <si>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</si>
  <si>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</si>
  <si>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</si>
  <si>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</si>
  <si>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</si>
  <si>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</si>
  <si>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</si>
  <si>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</si>
  <si>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</si>
  <si>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</si>
  <si>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</si>
  <si>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</si>
  <si>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</si>
  <si>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</si>
  <si>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</si>
  <si>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</si>
  <si>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</si>
  <si>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</si>
  <si>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</si>
  <si>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</si>
  <si>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</si>
  <si>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</si>
  <si>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</si>
  <si>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</si>
  <si>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</si>
  <si>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</si>
  <si>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</si>
  <si>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</si>
  <si>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</si>
  <si>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</si>
  <si>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</si>
  <si>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</si>
  <si>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</si>
  <si>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</si>
  <si>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</si>
  <si>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</si>
  <si>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</si>
  <si>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</si>
  <si>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</si>
  <si>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</si>
  <si>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</si>
  <si>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</si>
  <si>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</si>
  <si>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</si>
  <si>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</si>
  <si>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</si>
  <si>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</si>
  <si>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</si>
  <si>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</si>
  <si>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</si>
  <si>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</si>
  <si>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</si>
  <si>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</si>
  <si>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</si>
  <si>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</si>
  <si>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</si>
  <si>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</si>
  <si>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</si>
  <si>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</si>
  <si>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</si>
  <si>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</si>
  <si>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</si>
  <si>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</si>
  <si>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</si>
  <si>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</si>
  <si>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</si>
  <si>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</si>
  <si>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</si>
  <si>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</si>
  <si>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</si>
  <si>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</si>
  <si>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</si>
  <si>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</si>
  <si>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</si>
  <si>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</si>
  <si>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</si>
  <si>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</si>
  <si>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</si>
  <si>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</si>
  <si>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</si>
  <si>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</si>
  <si>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</si>
  <si>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</si>
  <si>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</si>
  <si>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</si>
  <si>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</si>
  <si>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</si>
  <si>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</si>
  <si>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</si>
  <si>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</si>
  <si>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</si>
  <si>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</si>
  <si>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</si>
  <si>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</si>
  <si>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</si>
  <si>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</si>
  <si>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</si>
  <si>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</si>
  <si>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</si>
  <si>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</si>
  <si>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</si>
  <si>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</si>
  <si>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</si>
  <si>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</si>
  <si>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</si>
  <si>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</si>
  <si>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</si>
  <si>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</si>
  <si>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</si>
  <si>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</si>
  <si>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</si>
  <si>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</si>
  <si>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</si>
  <si>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</si>
  <si>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</si>
  <si>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</si>
  <si>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</si>
  <si>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</si>
  <si>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</si>
  <si>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</si>
  <si>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</si>
  <si>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</si>
  <si>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</si>
  <si>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</si>
  <si>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</si>
  <si>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</si>
  <si>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</si>
  <si>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</si>
  <si>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</si>
  <si>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</si>
  <si>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</si>
  <si>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</si>
  <si>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</si>
  <si>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</si>
  <si>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</si>
  <si>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</si>
  <si>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</si>
  <si>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</si>
  <si>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</si>
  <si>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</si>
  <si>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</si>
  <si>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</si>
  <si>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</si>
  <si>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</si>
  <si>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</si>
  <si>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</si>
  <si>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</si>
  <si>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</si>
  <si>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</si>
  <si>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</si>
  <si>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</si>
  <si>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</si>
  <si>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</si>
  <si>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</si>
  <si>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</si>
  <si>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</si>
  <si>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</si>
  <si>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</si>
  <si>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</si>
  <si>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</si>
  <si>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</si>
  <si>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</si>
  <si>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</si>
  <si>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</si>
  <si>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</si>
  <si>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</si>
  <si>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</si>
  <si>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</si>
  <si>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</si>
  <si>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</si>
  <si>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</si>
  <si>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</si>
  <si>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</si>
  <si>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</si>
  <si>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</si>
  <si>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</si>
  <si>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</si>
  <si>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</si>
  <si>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</si>
  <si>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</si>
  <si>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</si>
  <si>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</si>
  <si>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</si>
  <si>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</si>
  <si>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</si>
  <si>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</si>
  <si>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</si>
  <si>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</si>
  <si>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</si>
  <si>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</si>
  <si>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</si>
  <si>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</si>
  <si>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</si>
  <si>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</si>
  <si>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</si>
  <si>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</si>
  <si>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</si>
  <si>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</si>
  <si>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</si>
  <si>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</si>
  <si>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</si>
  <si>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</si>
  <si>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</si>
  <si>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</si>
  <si>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</si>
  <si>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</si>
  <si>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</si>
  <si>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</si>
  <si>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</si>
  <si>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</si>
  <si>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</si>
  <si>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</si>
  <si>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</si>
  <si>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</si>
  <si>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</si>
  <si>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</si>
  <si>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</si>
  <si>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</si>
  <si>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</si>
  <si>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</si>
  <si>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</si>
  <si>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</si>
  <si>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</si>
  <si>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</si>
  <si>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</si>
  <si>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</si>
  <si>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</si>
  <si>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</si>
  <si>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</si>
  <si>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</si>
  <si>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</si>
  <si>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</si>
  <si>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</si>
  <si>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</si>
  <si>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</si>
  <si>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</si>
  <si>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</si>
  <si>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</si>
  <si>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</si>
  <si>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</si>
  <si>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</si>
  <si>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</si>
  <si>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</si>
  <si>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</si>
  <si>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</si>
  <si>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</si>
  <si>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</si>
  <si>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</si>
  <si>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</si>
  <si>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</si>
  <si>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</si>
  <si>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</si>
  <si>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</si>
  <si>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</si>
  <si>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</si>
  <si>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</si>
  <si>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</si>
  <si>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</si>
  <si>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</si>
  <si>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</si>
  <si>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</si>
  <si>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</si>
  <si>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</si>
  <si>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</si>
  <si>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</si>
  <si>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</si>
  <si>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</si>
  <si>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</si>
  <si>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</si>
  <si>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</si>
  <si>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</si>
  <si>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</si>
  <si>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</si>
  <si>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</si>
  <si>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</si>
  <si>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</si>
  <si>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</si>
  <si>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</si>
  <si>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</si>
  <si>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</si>
  <si>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</si>
  <si>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</si>
  <si>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</si>
  <si>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</si>
  <si>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</si>
  <si>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</si>
  <si>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</si>
  <si>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</si>
  <si>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</si>
  <si>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</si>
  <si>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</si>
  <si>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</si>
  <si>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</si>
  <si>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</si>
  <si>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</si>
  <si>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</si>
  <si>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</si>
  <si>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</si>
  <si>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</si>
  <si>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</si>
  <si>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</si>
  <si>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</si>
  <si>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</si>
  <si>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</si>
  <si>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</si>
  <si>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</si>
  <si>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</si>
  <si>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</si>
  <si>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</si>
  <si>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</si>
  <si>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</si>
  <si>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</si>
  <si>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</si>
  <si>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</si>
  <si>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</si>
  <si>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</si>
  <si>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</si>
  <si>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</si>
  <si>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</si>
  <si>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</si>
  <si>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</si>
  <si>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</si>
  <si>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</si>
  <si>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</si>
  <si>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</si>
  <si>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</si>
  <si>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</si>
  <si>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</si>
  <si>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</si>
  <si>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</si>
  <si>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</si>
  <si>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</si>
  <si>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</si>
  <si>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</si>
  <si>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</si>
  <si>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</si>
  <si>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</si>
  <si>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</si>
  <si>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</si>
  <si>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</si>
  <si>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</si>
  <si>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</si>
  <si>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</si>
  <si>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</si>
  <si>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</si>
  <si>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</si>
  <si>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</si>
  <si>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</si>
  <si>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</si>
  <si>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</si>
  <si>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</si>
  <si>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</si>
  <si>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</si>
  <si>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</si>
  <si>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</si>
  <si>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</si>
  <si>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</si>
  <si>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</si>
  <si>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</si>
  <si>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</si>
  <si>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</si>
  <si>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</si>
  <si>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</si>
  <si>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</si>
  <si>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</si>
  <si>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</si>
  <si>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</si>
  <si>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</si>
  <si>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</si>
  <si>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</si>
  <si>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</si>
  <si>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</si>
  <si>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</si>
  <si>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</si>
  <si>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</si>
  <si>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</si>
  <si>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</si>
  <si>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</si>
  <si>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</si>
  <si>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</si>
  <si>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</si>
  <si>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</si>
  <si>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</si>
  <si>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</si>
  <si>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</si>
  <si>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</si>
  <si>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</si>
  <si>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</si>
  <si>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</si>
  <si>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</si>
  <si>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</si>
  <si>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</si>
  <si>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</si>
  <si>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</si>
  <si>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</si>
  <si>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</si>
  <si>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</si>
  <si>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</si>
  <si>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</si>
  <si>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</si>
  <si>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</si>
  <si>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</si>
  <si>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</si>
  <si>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</si>
  <si>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</si>
  <si>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</si>
  <si>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</si>
  <si>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</si>
  <si>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</si>
  <si>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</si>
  <si>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</si>
  <si>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</si>
  <si>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</si>
  <si>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</si>
  <si>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</si>
  <si>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</si>
  <si>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</si>
  <si>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</si>
  <si>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</si>
  <si>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</si>
  <si>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</si>
  <si>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</si>
  <si>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</si>
  <si>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</si>
  <si>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</si>
  <si>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</si>
  <si>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</si>
  <si>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</si>
  <si>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</si>
  <si>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</si>
  <si>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</si>
  <si>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</si>
  <si>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</si>
  <si>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</si>
  <si>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</si>
  <si>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</si>
  <si>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</si>
  <si>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</si>
  <si>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</si>
  <si>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</si>
  <si>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</si>
  <si>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</si>
  <si>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</si>
  <si>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</si>
  <si>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</si>
  <si>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</si>
  <si>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</si>
  <si>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</si>
  <si>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</si>
  <si>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</si>
  <si>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</si>
  <si>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</si>
  <si>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</si>
  <si>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</si>
  <si>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</si>
  <si>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</si>
  <si>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</si>
  <si>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</si>
  <si>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</si>
  <si>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</si>
  <si>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</si>
  <si>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</si>
  <si>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</si>
  <si>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</si>
  <si>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</si>
  <si>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</si>
  <si>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</si>
  <si>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</si>
  <si>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</si>
  <si>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</si>
  <si>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</si>
  <si>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</si>
  <si>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</si>
  <si>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</si>
  <si>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</si>
  <si>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</si>
  <si>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</si>
  <si>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</si>
  <si>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</si>
  <si>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</si>
  <si>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</si>
  <si>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</si>
  <si>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</si>
  <si>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</si>
  <si>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</si>
  <si>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</si>
  <si>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</si>
  <si>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</si>
  <si>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</si>
  <si>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</si>
  <si>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</si>
  <si>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</si>
  <si>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</si>
  <si>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</si>
  <si>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</si>
  <si>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</si>
  <si>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</si>
  <si>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</si>
  <si>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</si>
  <si>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</si>
  <si>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</si>
  <si>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</si>
  <si>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</si>
  <si>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</si>
  <si>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</si>
  <si>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</si>
  <si>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</si>
  <si>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</si>
  <si>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</si>
  <si>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</si>
  <si>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</si>
  <si>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</si>
  <si>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</si>
  <si>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</si>
  <si>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</si>
  <si>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</si>
  <si>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</si>
  <si>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</si>
  <si>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</si>
  <si>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</si>
  <si>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</si>
  <si>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</si>
  <si>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</si>
  <si>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</si>
  <si>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</si>
  <si>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</si>
  <si>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</si>
  <si>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</si>
  <si>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</si>
  <si>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</si>
  <si>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</si>
  <si>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</si>
  <si>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</si>
  <si>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</si>
  <si>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</si>
  <si>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</si>
  <si>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</si>
  <si>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</si>
  <si>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</si>
  <si>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</si>
  <si>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</si>
  <si>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</si>
  <si>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</si>
  <si>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</si>
  <si>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</si>
  <si>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</si>
  <si>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</si>
  <si>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</si>
  <si>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</si>
  <si>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</si>
  <si>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</si>
  <si>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</si>
  <si>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</si>
  <si>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</si>
  <si>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</si>
  <si>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</si>
  <si>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</si>
  <si>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</si>
  <si>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</si>
  <si>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</si>
  <si>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</si>
  <si>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</si>
  <si>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</si>
  <si>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</si>
  <si>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</si>
  <si>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</si>
  <si>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</si>
  <si>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</si>
  <si>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</si>
  <si>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</si>
  <si>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</si>
  <si>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</si>
  <si>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</si>
  <si>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</si>
  <si>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</si>
  <si>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</si>
  <si>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</si>
  <si>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</si>
  <si>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</si>
  <si>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</si>
  <si>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</si>
  <si>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</si>
  <si>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</si>
  <si>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</si>
  <si>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</si>
  <si>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</si>
  <si>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</si>
  <si>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</si>
  <si>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</si>
  <si>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</si>
  <si>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</si>
  <si>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</si>
  <si>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</si>
  <si>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</si>
  <si>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</si>
  <si>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</si>
  <si>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</si>
  <si>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</si>
  <si>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</si>
  <si>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</si>
  <si>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</si>
  <si>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</si>
  <si>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</si>
  <si>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</si>
  <si>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</si>
  <si>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</si>
  <si>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</si>
  <si>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</si>
  <si>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</si>
  <si>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</si>
  <si>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</si>
  <si>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</si>
  <si>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</si>
  <si>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</si>
  <si>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</si>
  <si>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</si>
  <si>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</si>
  <si>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</si>
  <si>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</si>
  <si>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</si>
  <si>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</si>
  <si>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</si>
  <si>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</si>
  <si>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</si>
  <si>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</si>
  <si>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</si>
  <si>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</si>
  <si>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</si>
  <si>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</si>
  <si>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</si>
  <si>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</si>
  <si>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</si>
  <si>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</si>
  <si>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</si>
  <si>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</si>
  <si>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</si>
  <si>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</si>
  <si>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</si>
  <si>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</si>
  <si>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</si>
  <si>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</si>
  <si>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</si>
  <si>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</si>
  <si>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</si>
  <si>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</si>
  <si>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</si>
  <si>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</si>
  <si>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</si>
  <si>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</si>
  <si>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</si>
  <si>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</si>
  <si>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</si>
  <si>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</si>
  <si>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</si>
  <si>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</si>
  <si>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</si>
  <si>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</si>
  <si>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</si>
  <si>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</si>
  <si>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</si>
  <si>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</si>
  <si>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</si>
  <si>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</si>
  <si>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</si>
  <si>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</si>
  <si>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</si>
  <si>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</si>
  <si>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</si>
  <si>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</si>
  <si>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</si>
  <si>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</si>
  <si>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</si>
  <si>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</si>
  <si>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</si>
  <si>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</si>
  <si>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</si>
  <si>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</si>
  <si>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</si>
  <si>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</si>
  <si>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</si>
  <si>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</si>
  <si>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</si>
  <si>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</si>
  <si>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</si>
  <si>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</si>
  <si>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</si>
  <si>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</si>
  <si>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</si>
  <si>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</si>
  <si>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</si>
  <si>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</si>
  <si>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</si>
  <si>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</si>
  <si>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</si>
  <si>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</si>
  <si>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</si>
  <si>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</si>
  <si>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</si>
  <si>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</si>
  <si>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</si>
  <si>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</si>
  <si>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</si>
  <si>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</si>
  <si>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</si>
  <si>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</si>
  <si>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</si>
  <si>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</si>
  <si>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</si>
  <si>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</si>
  <si>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</si>
  <si>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</si>
  <si>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</si>
  <si>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</si>
  <si>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</si>
  <si>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</si>
  <si>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</si>
  <si>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</si>
  <si>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</si>
  <si>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</si>
  <si>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</si>
  <si>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</si>
  <si>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</si>
  <si>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</si>
  <si>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</si>
  <si>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</si>
  <si>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</si>
  <si>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</si>
  <si>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</si>
  <si>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</si>
  <si>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</si>
  <si>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</si>
  <si>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</si>
  <si>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</si>
  <si>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</si>
  <si>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</si>
  <si>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</si>
  <si>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</si>
  <si>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</si>
  <si>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</si>
  <si>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</si>
  <si>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</si>
  <si>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</si>
  <si>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</si>
  <si>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</si>
  <si>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</si>
  <si>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</si>
  <si>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</si>
  <si>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</si>
  <si>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</si>
  <si>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</si>
  <si>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</si>
  <si>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</si>
  <si>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</si>
  <si>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</si>
  <si>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</si>
  <si>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</si>
  <si>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</si>
  <si>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</si>
  <si>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</si>
  <si>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</si>
  <si>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</si>
  <si>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</si>
  <si>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</si>
  <si>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</si>
  <si>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</si>
  <si>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</si>
  <si>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</si>
  <si>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</si>
  <si>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</si>
  <si>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</si>
  <si>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</si>
  <si>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</si>
  <si>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</si>
  <si>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</si>
  <si>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</si>
  <si>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</si>
  <si>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</si>
  <si>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</si>
  <si>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</si>
  <si>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</si>
  <si>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</si>
  <si>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</si>
  <si>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</si>
  <si>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</si>
  <si>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</si>
  <si>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</si>
  <si>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</si>
  <si>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</si>
  <si>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</si>
  <si>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</si>
  <si>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</si>
  <si>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</si>
  <si>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</si>
  <si>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</si>
  <si>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</si>
  <si>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</si>
  <si>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</si>
  <si>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</si>
  <si>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</si>
  <si>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</si>
  <si>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</si>
  <si>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</si>
  <si>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</si>
  <si>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</si>
  <si>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</si>
  <si>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</si>
  <si>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</si>
  <si>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</si>
  <si>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</si>
  <si>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</si>
  <si>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</si>
  <si>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</si>
  <si>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</si>
  <si>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</si>
  <si>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</si>
  <si>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</si>
  <si>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</si>
  <si>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</si>
  <si>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</si>
  <si>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</si>
  <si>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</si>
  <si>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</si>
  <si>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</si>
  <si>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</si>
  <si>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</si>
  <si>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</si>
  <si>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</si>
  <si>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</si>
  <si>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</si>
  <si>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</si>
  <si>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</si>
  <si>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</si>
  <si>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</si>
  <si>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</si>
  <si>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</si>
  <si>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</si>
  <si>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</si>
  <si>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</si>
  <si>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</si>
  <si>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</si>
  <si>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</si>
  <si>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</si>
  <si>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</si>
  <si>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</si>
  <si>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</si>
  <si>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</si>
  <si>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</si>
  <si>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</si>
  <si>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</si>
  <si>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</si>
  <si>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</si>
  <si>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</si>
  <si>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</si>
  <si>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</si>
  <si>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</si>
  <si>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</si>
  <si>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</si>
  <si>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</si>
  <si>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</si>
  <si>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</si>
  <si>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</si>
  <si>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</si>
  <si>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</si>
  <si>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</si>
  <si>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</si>
  <si>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</si>
  <si>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</si>
  <si>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</si>
  <si>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</si>
  <si>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</si>
  <si>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</si>
  <si>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</si>
  <si>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</si>
  <si>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</si>
  <si>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</si>
  <si>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</si>
  <si>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</si>
  <si>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</si>
  <si>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</si>
  <si>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</si>
  <si>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</si>
  <si>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</si>
  <si>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</si>
  <si>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</si>
  <si>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</si>
  <si>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</si>
  <si>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</si>
  <si>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</si>
  <si>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</si>
  <si>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</si>
  <si>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</si>
  <si>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</si>
  <si>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</si>
  <si>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</si>
  <si>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</si>
  <si>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</si>
  <si>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</si>
  <si>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</si>
  <si>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</si>
  <si>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</si>
  <si>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</si>
  <si>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</si>
  <si>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</si>
  <si>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</si>
  <si>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</si>
  <si>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</si>
  <si>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</si>
  <si>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</si>
  <si>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</si>
  <si>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</si>
  <si>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</si>
  <si>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</si>
  <si>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</si>
  <si>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</si>
  <si>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</si>
  <si>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</si>
  <si>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</si>
  <si>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</si>
  <si>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</si>
  <si>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</si>
  <si>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</si>
  <si>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</si>
  <si>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</si>
  <si>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</si>
  <si>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</si>
  <si>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</si>
  <si>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</si>
  <si>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</si>
  <si>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</si>
  <si>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</si>
  <si>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</si>
  <si>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</si>
  <si>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</si>
  <si>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</si>
  <si>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</si>
  <si>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</si>
  <si>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</si>
  <si>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</si>
  <si>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</si>
  <si>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</si>
  <si>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</si>
  <si>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</si>
  <si>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</si>
  <si>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</si>
  <si>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</si>
  <si>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</si>
  <si>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</si>
  <si>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</si>
  <si>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</si>
  <si>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</si>
  <si>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</si>
  <si>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</si>
  <si>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</si>
  <si>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</si>
  <si>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</si>
  <si>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</si>
  <si>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</si>
  <si>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</si>
  <si>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</si>
  <si>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</si>
  <si>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</si>
  <si>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</si>
  <si>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</si>
  <si>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</si>
  <si>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</si>
  <si>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</si>
  <si>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</si>
  <si>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</si>
  <si>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</si>
  <si>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</si>
  <si>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</si>
  <si>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</si>
  <si>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</si>
  <si>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</si>
  <si>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</si>
  <si>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</si>
  <si>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</si>
  <si>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</si>
  <si>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</si>
  <si>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</si>
  <si>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</si>
  <si>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</si>
  <si>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</si>
  <si>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</si>
  <si>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</si>
  <si>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</si>
  <si>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</si>
  <si>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</si>
  <si>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</si>
  <si>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</si>
  <si>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</si>
  <si>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</si>
  <si>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</si>
  <si>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</si>
  <si>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</si>
  <si>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</si>
  <si>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</si>
  <si>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</si>
  <si>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</si>
  <si>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</si>
  <si>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</si>
  <si>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</si>
  <si>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</si>
  <si>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</si>
  <si>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</si>
  <si>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</si>
  <si>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</si>
  <si>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</si>
  <si>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</si>
  <si>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</si>
  <si>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</si>
  <si>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</si>
  <si>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</si>
  <si>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</si>
  <si>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</si>
  <si>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</si>
  <si>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</si>
  <si>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</si>
  <si>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</si>
  <si>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</si>
  <si>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</si>
  <si>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</si>
  <si>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</si>
  <si>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</si>
  <si>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</si>
  <si>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</si>
  <si>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</si>
  <si>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</si>
  <si>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</si>
  <si>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</si>
  <si>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</si>
  <si>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</si>
  <si>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</si>
  <si>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</si>
  <si>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</si>
  <si>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</si>
  <si>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</si>
  <si>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</si>
  <si>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</si>
  <si>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</si>
  <si>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</si>
  <si>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</si>
  <si>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</si>
  <si>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</si>
  <si>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</si>
  <si>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</si>
  <si>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</si>
  <si>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</si>
  <si>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</si>
  <si>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</si>
  <si>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</si>
  <si>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</si>
  <si>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</si>
  <si>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</si>
  <si>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</si>
  <si>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</si>
  <si>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</si>
  <si>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</si>
  <si>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</si>
  <si>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</si>
  <si>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</si>
  <si>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</si>
  <si>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</si>
  <si>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</si>
  <si>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</si>
  <si>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</si>
  <si>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</si>
  <si>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</si>
  <si>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</si>
  <si>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</si>
  <si>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</si>
  <si>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</si>
  <si>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</si>
  <si>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</si>
  <si>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</si>
  <si>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</si>
  <si>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</si>
  <si>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</si>
  <si>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</si>
  <si>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</si>
  <si>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</si>
  <si>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</si>
  <si>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</si>
  <si>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</si>
  <si>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</si>
  <si>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</si>
  <si>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</si>
  <si>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</si>
  <si>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</si>
  <si>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</si>
  <si>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</si>
  <si>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</si>
  <si>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</si>
  <si>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</si>
  <si>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</si>
  <si>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</si>
  <si>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</si>
  <si>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</si>
  <si>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</si>
  <si>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</si>
  <si>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</si>
  <si>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</si>
  <si>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</si>
  <si>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</si>
  <si>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</si>
  <si>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</si>
  <si>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</si>
  <si>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</si>
  <si>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</si>
  <si>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</si>
  <si>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</si>
  <si>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</si>
  <si>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</si>
  <si>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</si>
  <si>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</si>
  <si>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</si>
  <si>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</si>
  <si>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</si>
  <si>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</si>
  <si>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</si>
  <si>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</si>
  <si>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</si>
  <si>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</si>
  <si>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</si>
  <si>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</si>
  <si>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</si>
  <si>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</si>
  <si>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</si>
  <si>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</si>
  <si>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</si>
  <si>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</si>
  <si>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</si>
  <si>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</si>
  <si>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</si>
  <si>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</si>
  <si>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</si>
  <si>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</si>
  <si>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</si>
  <si>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</si>
  <si>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</si>
  <si>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</si>
  <si>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</si>
  <si>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</si>
  <si>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</si>
  <si>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</si>
  <si>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</si>
  <si>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</si>
  <si>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</si>
  <si>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</si>
  <si>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</si>
  <si>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</si>
  <si>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</si>
  <si>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</si>
  <si>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</si>
  <si>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</si>
  <si>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</si>
  <si>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</si>
  <si>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</si>
  <si>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</si>
  <si>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</si>
  <si>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</si>
  <si>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</si>
  <si>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</si>
  <si>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</si>
  <si>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</si>
  <si>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</si>
  <si>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</si>
  <si>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</si>
  <si>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</si>
  <si>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</si>
  <si>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</si>
  <si>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</si>
  <si>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</si>
  <si>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</si>
  <si>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</si>
  <si>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</si>
  <si>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</si>
  <si>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</si>
  <si>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</si>
  <si>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</si>
  <si>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</si>
  <si>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</si>
  <si>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</si>
  <si>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</si>
  <si>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</si>
  <si>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</si>
  <si>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</si>
  <si>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</si>
  <si>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</si>
  <si>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</si>
  <si>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</si>
  <si>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</si>
  <si>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</si>
  <si>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</si>
  <si>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</si>
  <si>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</si>
  <si>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</si>
  <si>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</si>
  <si>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</si>
  <si>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</si>
  <si>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</si>
  <si>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</si>
  <si>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</si>
  <si>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</si>
  <si>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</si>
  <si>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</si>
  <si>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</si>
  <si>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</si>
  <si>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</si>
  <si>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</si>
  <si>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</si>
  <si>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</si>
  <si>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</si>
  <si>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</si>
  <si>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</si>
  <si>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</si>
  <si>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</si>
  <si>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</si>
  <si>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</si>
  <si>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</si>
  <si>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</si>
  <si>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</si>
  <si>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</si>
  <si>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</si>
  <si>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</si>
  <si>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</si>
  <si>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</si>
  <si>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</si>
  <si>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</si>
  <si>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</si>
  <si>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</si>
  <si>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</si>
  <si>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</si>
  <si>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</si>
  <si>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</si>
  <si>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</si>
  <si>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</si>
  <si>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</si>
  <si>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</si>
  <si>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</si>
  <si>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</si>
  <si>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</si>
  <si>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</si>
  <si>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</si>
  <si>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</si>
  <si>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</si>
  <si>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</si>
  <si>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</si>
  <si>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</si>
  <si>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</si>
  <si>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</si>
  <si>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</si>
  <si>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</si>
  <si>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</si>
  <si>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</si>
  <si>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</si>
  <si>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</si>
  <si>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</si>
  <si>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</si>
  <si>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</si>
  <si>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</si>
  <si>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</si>
  <si>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</si>
  <si>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</si>
  <si>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</si>
  <si>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</si>
  <si>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</si>
  <si>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</si>
  <si>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</si>
  <si>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</si>
  <si>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</si>
  <si>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</si>
  <si>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</si>
  <si>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</si>
  <si>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</si>
  <si>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</si>
  <si>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</si>
  <si>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</si>
  <si>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</si>
  <si>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</si>
  <si>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</si>
  <si>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</si>
  <si>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</si>
  <si>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</si>
  <si>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</si>
  <si>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</si>
  <si>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</si>
  <si>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</si>
  <si>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</si>
  <si>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</si>
  <si>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</si>
  <si>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</si>
  <si>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</si>
  <si>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</si>
  <si>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</si>
  <si>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</si>
  <si>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</si>
  <si>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</si>
  <si>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</si>
  <si>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</si>
  <si>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</si>
  <si>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</si>
  <si>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</si>
  <si>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</si>
  <si>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</si>
  <si>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</si>
  <si>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</si>
  <si>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</si>
  <si>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</si>
  <si>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</si>
  <si>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</si>
  <si>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</si>
  <si>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</si>
  <si>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</si>
  <si>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</si>
  <si>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</si>
  <si>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</si>
  <si>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</si>
  <si>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</si>
  <si>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</si>
  <si>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</si>
  <si>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</si>
  <si>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</si>
  <si>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</si>
  <si>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</si>
  <si>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</si>
  <si>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</si>
  <si>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</si>
  <si>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</si>
  <si>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</si>
  <si>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</si>
  <si>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</si>
  <si>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</si>
  <si>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</si>
  <si>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</si>
  <si>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</si>
  <si>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</si>
  <si>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</si>
  <si>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</si>
  <si>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</si>
  <si>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</si>
  <si>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</si>
  <si>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</si>
  <si>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</si>
  <si>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</si>
  <si>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</si>
  <si>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</si>
  <si>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</si>
  <si>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</si>
  <si>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</si>
  <si>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</si>
  <si>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</si>
  <si>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</si>
  <si>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</si>
  <si>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</si>
  <si>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</si>
  <si>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</si>
  <si>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</si>
  <si>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</si>
  <si>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</si>
  <si>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</si>
  <si>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</si>
  <si>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</si>
  <si>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</si>
  <si>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</si>
  <si>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</si>
  <si>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</si>
  <si>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</si>
  <si>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</si>
  <si>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</si>
  <si>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</si>
  <si>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</si>
  <si>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</si>
  <si>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</si>
  <si>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</si>
  <si>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</si>
  <si>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</si>
  <si>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</si>
  <si>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</si>
  <si>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</si>
  <si>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</si>
  <si>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</si>
  <si>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</si>
  <si>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</si>
  <si>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</si>
  <si>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</si>
  <si>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</si>
  <si>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</si>
  <si>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</si>
  <si>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</si>
  <si>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</si>
  <si>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</si>
  <si>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</si>
  <si>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</si>
  <si>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</si>
  <si>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</si>
  <si>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</si>
  <si>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</si>
  <si>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</si>
  <si>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</si>
  <si>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</si>
  <si>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</si>
  <si>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</si>
  <si>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</si>
  <si>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</si>
  <si>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</si>
  <si>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</si>
  <si>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</si>
  <si>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</si>
  <si>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</si>
  <si>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</si>
  <si>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</si>
  <si>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</si>
  <si>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</si>
  <si>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</si>
  <si>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</si>
  <si>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</si>
  <si>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</si>
  <si>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</si>
  <si>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</si>
  <si>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</si>
  <si>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</si>
  <si>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</si>
  <si>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</si>
  <si>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</si>
  <si>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</si>
  <si>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</si>
  <si>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</si>
  <si>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</si>
  <si>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</si>
  <si>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</si>
  <si>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</si>
  <si>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</si>
  <si>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</si>
  <si>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</si>
  <si>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</si>
  <si>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</si>
  <si>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</si>
  <si>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</si>
  <si>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</si>
  <si>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</si>
  <si>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</si>
  <si>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</si>
  <si>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</si>
  <si>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</si>
  <si>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</si>
  <si>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</si>
  <si>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</si>
  <si>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</si>
  <si>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</si>
  <si>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</si>
  <si>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</si>
  <si>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</si>
  <si>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</si>
  <si>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</si>
  <si>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</si>
  <si>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</si>
  <si>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</si>
  <si>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</si>
  <si>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</si>
  <si>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</si>
  <si>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</si>
  <si>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</si>
  <si>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</si>
  <si>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</si>
  <si>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</si>
  <si>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</si>
  <si>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</si>
  <si>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</si>
  <si>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</si>
  <si>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</si>
  <si>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</si>
  <si>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</si>
  <si>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</si>
  <si>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</si>
  <si>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</si>
  <si>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</si>
  <si>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</si>
  <si>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</si>
  <si>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</si>
  <si>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</si>
  <si>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</si>
  <si>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</si>
  <si>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</si>
  <si>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</si>
  <si>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</si>
  <si>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</si>
  <si>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</si>
  <si>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</si>
  <si>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</si>
  <si>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</si>
  <si>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</si>
  <si>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</si>
  <si>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</si>
  <si>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</si>
  <si>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</si>
  <si>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</si>
  <si>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</si>
  <si>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</si>
  <si>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</si>
  <si>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</si>
  <si>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</si>
  <si>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</si>
  <si>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</si>
  <si>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</si>
  <si>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</si>
  <si>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</si>
  <si>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</si>
  <si>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</si>
  <si>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</si>
  <si>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</si>
  <si>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</si>
  <si>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</si>
  <si>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</si>
  <si>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</si>
  <si>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</si>
  <si>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</si>
  <si>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</si>
  <si>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</si>
  <si>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</si>
  <si>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</si>
  <si>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</si>
  <si>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</si>
  <si>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</si>
  <si>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</si>
  <si>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</si>
  <si>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</si>
  <si>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</si>
  <si>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</si>
  <si>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</si>
  <si>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</si>
  <si>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</si>
  <si>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</si>
  <si>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</si>
  <si>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</si>
  <si>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</si>
  <si>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</si>
  <si>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</si>
  <si>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</si>
  <si>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</si>
  <si>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</si>
  <si>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</si>
  <si>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</si>
  <si>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</si>
  <si>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</si>
  <si>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</si>
  <si>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</si>
  <si>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</si>
  <si>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</si>
  <si>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</si>
  <si>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</si>
  <si>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</si>
  <si>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</si>
  <si>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</si>
  <si>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</si>
  <si>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</si>
  <si>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</si>
  <si>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</si>
  <si>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</si>
  <si>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</si>
  <si>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</si>
  <si>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</si>
  <si>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</si>
  <si>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</si>
  <si>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</si>
  <si>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</si>
  <si>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</si>
  <si>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</si>
  <si>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</si>
  <si>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</si>
  <si>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</si>
  <si>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</si>
  <si>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</si>
  <si>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</si>
  <si>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</si>
  <si>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</si>
  <si>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</si>
  <si>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</si>
  <si>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</si>
  <si>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</si>
  <si>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</si>
  <si>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</si>
  <si>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</si>
  <si>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</si>
  <si>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</si>
  <si>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</si>
  <si>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</si>
  <si>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</si>
  <si>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</si>
  <si>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</si>
  <si>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</si>
  <si>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</si>
  <si>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</si>
  <si>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</si>
  <si>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</si>
  <si>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</si>
  <si>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</si>
  <si>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</si>
  <si>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</si>
  <si>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</si>
  <si>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</si>
  <si>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</si>
  <si>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</si>
  <si>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</si>
  <si>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</si>
  <si>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</si>
  <si>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</si>
  <si>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</si>
  <si>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</si>
  <si>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</si>
  <si>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</si>
  <si>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</si>
  <si>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</si>
  <si>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</si>
  <si>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</si>
  <si>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</si>
  <si>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</si>
  <si>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</si>
  <si>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</si>
  <si>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</si>
  <si>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</si>
  <si>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</si>
  <si>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</si>
  <si>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</si>
  <si>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</si>
  <si>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</si>
  <si>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</si>
  <si>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</si>
  <si>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</si>
  <si>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</si>
  <si>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</si>
  <si>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</si>
  <si>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</si>
  <si>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</si>
  <si>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</si>
  <si>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</si>
  <si>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</si>
  <si>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</si>
  <si>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</si>
  <si>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</si>
  <si>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</si>
  <si>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</si>
  <si>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</si>
  <si>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</si>
  <si>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</si>
  <si>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</si>
  <si>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</si>
  <si>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</si>
  <si>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</si>
  <si>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</si>
  <si>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</si>
  <si>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</si>
  <si>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</si>
  <si>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</si>
  <si>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</si>
  <si>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</si>
  <si>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</si>
  <si>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</si>
  <si>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</si>
  <si>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</si>
  <si>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</si>
  <si>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</si>
  <si>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</si>
  <si>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</si>
  <si>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</si>
  <si>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</si>
  <si>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</si>
  <si>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</si>
  <si>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</si>
  <si>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</si>
  <si>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</si>
  <si>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</si>
  <si>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</si>
  <si>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</si>
  <si>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</si>
  <si>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</si>
  <si>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</si>
  <si>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</si>
  <si>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</si>
  <si>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</si>
  <si>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</si>
  <si>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</si>
  <si>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</si>
  <si>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</si>
  <si>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</si>
  <si>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</si>
  <si>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</si>
  <si>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</si>
  <si>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</si>
  <si>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</si>
  <si>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</si>
  <si>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</si>
  <si>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</si>
  <si>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</si>
  <si>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</si>
  <si>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</si>
  <si>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</si>
  <si>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</si>
  <si>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</si>
  <si>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</si>
  <si>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</si>
  <si>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</si>
  <si>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</si>
  <si>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</si>
  <si>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</si>
  <si>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</si>
  <si>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</si>
  <si>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</si>
  <si>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</si>
  <si>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</si>
  <si>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</si>
  <si>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</si>
  <si>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</si>
  <si>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</si>
  <si>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</si>
  <si>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</si>
  <si>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</si>
  <si>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</si>
  <si>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</si>
  <si>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</si>
  <si>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</si>
  <si>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</si>
  <si>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</si>
  <si>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</si>
  <si>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</si>
  <si>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</si>
  <si>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</si>
  <si>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</si>
  <si>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</si>
  <si>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</si>
  <si>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</si>
  <si>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</si>
  <si>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</si>
  <si>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</si>
  <si>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</si>
  <si>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</si>
  <si>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</si>
  <si>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</si>
  <si>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</si>
  <si>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</si>
  <si>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</si>
  <si>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</si>
  <si>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</si>
  <si>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</si>
  <si>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</si>
  <si>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</si>
  <si>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</si>
  <si>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</si>
  <si>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</si>
  <si>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</si>
  <si>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</si>
  <si>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</si>
  <si>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</si>
  <si>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</si>
  <si>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</si>
  <si>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</si>
  <si>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</si>
  <si>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</si>
  <si>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</si>
  <si>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</si>
  <si>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</si>
  <si>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</si>
  <si>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</si>
  <si>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</si>
  <si>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</si>
  <si>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</si>
  <si>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</si>
  <si>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</si>
  <si>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</si>
  <si>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</si>
  <si>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</si>
  <si>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</si>
  <si>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</si>
  <si>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</si>
  <si>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</si>
  <si>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</si>
  <si>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</si>
  <si>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</si>
  <si>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</si>
  <si>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</si>
  <si>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</si>
  <si>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</si>
  <si>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</si>
  <si>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</si>
  <si>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</si>
  <si>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</si>
  <si>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</si>
  <si>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</si>
  <si>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</si>
  <si>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</si>
  <si>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</si>
  <si>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</si>
  <si>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</si>
  <si>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</si>
  <si>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</si>
  <si>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</si>
  <si>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</si>
  <si>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</si>
  <si>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</si>
  <si>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</si>
  <si>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</si>
  <si>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</si>
  <si>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</si>
  <si>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</si>
  <si>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</si>
  <si>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</si>
  <si>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</si>
  <si>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</si>
  <si>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</si>
  <si>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</si>
  <si>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</si>
  <si>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</si>
  <si>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</si>
  <si>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</si>
  <si>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</si>
  <si>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</si>
  <si>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</si>
  <si>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</si>
  <si>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</si>
  <si>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</si>
  <si>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</si>
  <si>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</si>
  <si>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</si>
  <si>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</si>
  <si>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</si>
  <si>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</si>
  <si>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</si>
  <si>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</si>
  <si>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</si>
  <si>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</si>
  <si>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</si>
  <si>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</si>
  <si>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</si>
  <si>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</si>
  <si>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</si>
  <si>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</si>
  <si>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</si>
  <si>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</si>
  <si>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</si>
  <si>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</si>
  <si>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</si>
  <si>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</si>
  <si>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</si>
  <si>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</si>
  <si>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</si>
  <si>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</si>
  <si>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</si>
  <si>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</si>
  <si>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</si>
  <si>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</si>
  <si>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</si>
  <si>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</si>
  <si>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</si>
  <si>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</si>
  <si>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</si>
  <si>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</si>
  <si>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</si>
  <si>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</si>
  <si>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</si>
  <si>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</si>
  <si>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</si>
  <si>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</si>
  <si>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</si>
  <si>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</si>
  <si>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</si>
  <si>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</si>
  <si>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</si>
  <si>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</si>
  <si>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</si>
  <si>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</si>
  <si>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</si>
  <si>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</si>
  <si>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</si>
  <si>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</si>
  <si>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</si>
  <si>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</si>
  <si>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</si>
  <si>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</si>
  <si>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</si>
  <si>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</si>
  <si>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</si>
  <si>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</si>
  <si>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</si>
  <si>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</si>
  <si>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</si>
  <si>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</si>
  <si>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</si>
  <si>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</si>
  <si>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</si>
  <si>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</si>
  <si>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</si>
  <si>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</si>
  <si>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</si>
  <si>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</si>
  <si>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</si>
  <si>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</si>
  <si>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</si>
  <si>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</si>
  <si>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</si>
  <si>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</si>
  <si>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</si>
  <si>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</si>
  <si>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</si>
  <si>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</si>
  <si>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</si>
  <si>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</si>
  <si>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</si>
  <si>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</si>
  <si>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</si>
  <si>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</si>
  <si>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</si>
  <si>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</si>
  <si>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</si>
  <si>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</si>
  <si>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</si>
  <si>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</si>
  <si>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</si>
  <si>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</si>
  <si>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</si>
  <si>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</si>
  <si>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</si>
  <si>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</si>
  <si>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</si>
  <si>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</si>
  <si>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</si>
  <si>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</si>
  <si>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</si>
  <si>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</si>
  <si>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</si>
  <si>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</si>
  <si>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</si>
  <si>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</si>
  <si>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</si>
  <si>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</si>
  <si>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</si>
  <si>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</si>
  <si>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</si>
  <si>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</si>
  <si>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</si>
  <si>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</si>
  <si>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</si>
  <si>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</si>
  <si>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</si>
  <si>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</si>
  <si>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</si>
  <si>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</si>
  <si>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</si>
  <si>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</si>
  <si>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</si>
  <si>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</si>
  <si>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</si>
  <si>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</si>
  <si>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</si>
  <si>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</si>
  <si>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</si>
  <si>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</si>
  <si>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</si>
  <si>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</si>
  <si>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</si>
  <si>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</si>
  <si>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</si>
  <si>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</si>
  <si>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</si>
  <si>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</si>
  <si>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</si>
  <si>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</si>
  <si>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</si>
  <si>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</si>
  <si>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</si>
  <si>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</si>
  <si>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</si>
  <si>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</si>
  <si>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</si>
  <si>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</si>
  <si>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</si>
  <si>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</si>
  <si>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</si>
  <si>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</si>
  <si>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</si>
  <si>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</si>
  <si>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</si>
  <si>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</si>
  <si>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</si>
  <si>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</si>
  <si>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</si>
  <si>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</si>
  <si>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</si>
  <si>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</si>
  <si>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</si>
  <si>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</si>
  <si>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</si>
  <si>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</si>
  <si>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</si>
  <si>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</si>
  <si>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</si>
  <si>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</si>
  <si>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</si>
  <si>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</si>
  <si>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</si>
  <si>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</si>
  <si>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</si>
  <si>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</si>
  <si>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</si>
  <si>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</si>
  <si>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</si>
  <si>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</si>
  <si>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</si>
  <si>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</si>
  <si>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</si>
  <si>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</si>
  <si>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</si>
  <si>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</si>
  <si>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</si>
  <si>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</si>
  <si>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</si>
  <si>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</si>
  <si>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</si>
  <si>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</si>
  <si>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</si>
  <si>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</si>
  <si>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</si>
  <si>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</si>
  <si>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</si>
  <si>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</si>
  <si>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</si>
  <si>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</si>
  <si>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</si>
  <si>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</si>
  <si>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</si>
  <si>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</si>
  <si>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</si>
  <si>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</si>
  <si>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</si>
  <si>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</si>
  <si>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</si>
  <si>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</si>
  <si>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</si>
  <si>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</si>
  <si>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</si>
  <si>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</si>
  <si>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</si>
  <si>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</si>
  <si>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</si>
  <si>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</si>
  <si>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</si>
  <si>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</si>
  <si>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</si>
  <si>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</si>
  <si>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</si>
  <si>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</si>
  <si>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</si>
  <si>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</si>
  <si>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</si>
  <si>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</si>
  <si>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</si>
  <si>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</si>
  <si>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</si>
  <si>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</si>
  <si>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</si>
  <si>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</si>
  <si>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</si>
  <si>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</si>
  <si>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</si>
  <si>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</si>
  <si>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</si>
  <si>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</si>
  <si>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</si>
  <si>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</si>
  <si>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</si>
  <si>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</si>
  <si>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</si>
  <si>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</si>
  <si>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</si>
  <si>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</si>
  <si>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</si>
  <si>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</si>
  <si>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</si>
  <si>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</si>
  <si>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</si>
  <si>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</si>
  <si>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</si>
  <si>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</si>
  <si>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</si>
  <si>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</si>
  <si>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</si>
  <si>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</si>
  <si>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</si>
  <si>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</si>
  <si>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</si>
  <si>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</si>
  <si>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</si>
  <si>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</si>
  <si>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</si>
  <si>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</si>
  <si>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</si>
  <si>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</si>
  <si>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</si>
  <si>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</si>
  <si>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</si>
  <si>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</si>
  <si>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</si>
  <si>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</si>
  <si>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</si>
  <si>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</si>
  <si>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</si>
  <si>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</si>
  <si>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</si>
  <si>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</si>
  <si>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</si>
  <si>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</si>
  <si>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</si>
  <si>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</si>
  <si>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</si>
  <si>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</si>
  <si>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</si>
  <si>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</si>
  <si>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</si>
  <si>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</si>
  <si>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</si>
  <si>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</si>
  <si>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</si>
  <si>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</si>
  <si>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</si>
  <si>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</si>
  <si>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</si>
  <si>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</si>
  <si>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</si>
  <si>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</si>
  <si>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</si>
  <si>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</si>
  <si>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</si>
  <si>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</si>
  <si>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</si>
  <si>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</si>
  <si>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</si>
  <si>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</si>
  <si>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</si>
  <si>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</si>
  <si>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</si>
  <si>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</si>
  <si>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</si>
  <si>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</si>
  <si>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</si>
  <si>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</si>
  <si>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</si>
  <si>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</si>
  <si>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</si>
  <si>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</si>
  <si>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</si>
  <si>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</si>
  <si>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</si>
  <si>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</si>
  <si>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</si>
  <si>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</si>
  <si>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</si>
  <si>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</si>
  <si>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</si>
  <si>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</si>
  <si>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</si>
  <si>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</si>
  <si>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</si>
  <si>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</si>
  <si>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</si>
  <si>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</si>
  <si>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</si>
  <si>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</si>
  <si>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</si>
  <si>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</si>
  <si>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</si>
  <si>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</si>
  <si>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</si>
  <si>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</si>
  <si>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</si>
  <si>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</si>
  <si>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</si>
  <si>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</si>
  <si>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</si>
  <si>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</si>
  <si>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</si>
  <si>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</si>
  <si>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</si>
  <si>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</si>
  <si>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</si>
  <si>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</si>
  <si>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</si>
  <si>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</si>
  <si>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</si>
  <si>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</si>
  <si>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</si>
  <si>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</si>
  <si>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</si>
  <si>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</si>
  <si>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</si>
  <si>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</si>
  <si>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</si>
  <si>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</si>
  <si>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</si>
  <si>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</si>
  <si>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</si>
  <si>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</si>
  <si>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</si>
  <si>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</si>
  <si>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</si>
  <si>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</si>
  <si>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</si>
  <si>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</si>
  <si>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</si>
  <si>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</si>
  <si>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</si>
  <si>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</si>
  <si>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</si>
  <si>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</si>
  <si>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</si>
  <si>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</si>
  <si>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</si>
  <si>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</si>
  <si>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</si>
  <si>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</si>
  <si>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</si>
  <si>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</si>
  <si>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</si>
  <si>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</si>
  <si>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</si>
  <si>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</si>
  <si>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</si>
  <si>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</si>
  <si>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</si>
  <si>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</si>
  <si>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</si>
  <si>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</si>
  <si>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</si>
  <si>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</si>
  <si>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</si>
  <si>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</si>
  <si>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</si>
  <si>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</si>
  <si>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</si>
  <si>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</si>
  <si>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</si>
  <si>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</si>
  <si>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</si>
  <si>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</si>
  <si>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</si>
  <si>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</si>
  <si>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</si>
  <si>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</si>
  <si>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</si>
  <si>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</si>
  <si>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</si>
  <si>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</si>
  <si>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</si>
  <si>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</si>
  <si>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</si>
  <si>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</si>
  <si>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</si>
  <si>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</si>
  <si>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</si>
  <si>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</si>
  <si>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</si>
  <si>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</si>
  <si>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</si>
  <si>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</si>
  <si>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</si>
  <si>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</si>
  <si>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</si>
  <si>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</si>
  <si>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</si>
  <si>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</si>
  <si>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</si>
  <si>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</si>
  <si>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</si>
  <si>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</si>
  <si>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</si>
  <si>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</si>
  <si>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</si>
  <si>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</si>
  <si>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</si>
  <si>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</si>
  <si>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</si>
  <si>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</si>
  <si>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</si>
  <si>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</si>
  <si>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</si>
  <si>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</si>
  <si>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</si>
  <si>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</si>
  <si>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</si>
  <si>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</si>
  <si>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</si>
  <si>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</si>
  <si>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</si>
  <si>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</si>
  <si>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</si>
  <si>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</si>
  <si>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</si>
  <si>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</si>
  <si>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</si>
  <si>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</si>
  <si>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</si>
  <si>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</si>
  <si>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</si>
  <si>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</si>
  <si>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</si>
  <si>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</si>
  <si>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</si>
  <si>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</si>
  <si>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</si>
  <si>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</si>
  <si>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</si>
  <si>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</si>
  <si>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</si>
  <si>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</si>
  <si>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</si>
  <si>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</si>
  <si>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</si>
  <si>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</si>
  <si>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</si>
  <si>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</si>
  <si>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</si>
  <si>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</si>
  <si>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</si>
  <si>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</si>
  <si>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</si>
  <si>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</si>
  <si>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</si>
  <si>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</si>
  <si>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</si>
  <si>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</si>
  <si>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</si>
  <si>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</si>
  <si>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</si>
  <si>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</si>
  <si>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</si>
  <si>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</si>
  <si>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</si>
  <si>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</si>
  <si>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</si>
  <si>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</si>
  <si>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</si>
  <si>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</si>
  <si>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</si>
  <si>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</si>
  <si>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</si>
  <si>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</si>
  <si>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</si>
  <si>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</si>
  <si>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</si>
  <si>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</si>
  <si>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</si>
  <si>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</si>
  <si>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</si>
  <si>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</si>
  <si>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</si>
  <si>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</si>
  <si>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</si>
  <si>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</si>
  <si>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</si>
  <si>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</si>
  <si>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</si>
  <si>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</si>
  <si>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</si>
  <si>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</si>
  <si>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</si>
  <si>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</si>
  <si>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</si>
  <si>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</si>
  <si>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</si>
  <si>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</si>
  <si>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</si>
  <si>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</si>
  <si>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</si>
  <si>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</si>
  <si>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</si>
  <si>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</si>
  <si>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</si>
  <si>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</si>
  <si>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</si>
  <si>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</si>
  <si>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</si>
  <si>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</si>
  <si>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</si>
  <si>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</si>
  <si>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</si>
  <si>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</si>
  <si>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</si>
  <si>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</si>
  <si>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</si>
  <si>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</si>
  <si>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</si>
  <si>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</si>
  <si>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</si>
  <si>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</si>
  <si>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</si>
  <si>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</si>
  <si>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</si>
  <si>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</si>
  <si>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</si>
  <si>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</si>
  <si>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</si>
  <si>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</si>
  <si>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</si>
  <si>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</si>
  <si>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</si>
  <si>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</si>
  <si>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</si>
  <si>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</si>
  <si>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</si>
  <si>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</si>
  <si>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</si>
  <si>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</si>
  <si>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</si>
  <si>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</si>
  <si>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</si>
  <si>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</si>
  <si>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</si>
  <si>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</si>
  <si>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</si>
  <si>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</si>
  <si>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</si>
  <si>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</si>
  <si>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</si>
  <si>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</si>
  <si>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</si>
  <si>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</si>
  <si>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</si>
  <si>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</si>
  <si>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</si>
  <si>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</si>
  <si>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</si>
  <si>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</si>
  <si>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</si>
  <si>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</si>
  <si>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</si>
  <si>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</si>
  <si>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</si>
  <si>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</si>
  <si>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</si>
  <si>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</si>
  <si>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</si>
  <si>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</si>
  <si>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</si>
  <si>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</si>
  <si>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</si>
  <si>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</si>
  <si>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</si>
  <si>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</si>
  <si>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</si>
  <si>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</si>
  <si>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</si>
  <si>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</si>
  <si>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</si>
  <si>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</si>
  <si>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</si>
  <si>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</si>
  <si>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</si>
  <si>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</si>
  <si>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</si>
  <si>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</si>
  <si>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</si>
  <si>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</si>
  <si>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</si>
  <si>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</si>
  <si>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</si>
  <si>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</si>
  <si>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</si>
  <si>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</si>
  <si>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</si>
  <si>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</si>
  <si>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</si>
  <si>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</si>
  <si>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</si>
  <si>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</si>
  <si>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</si>
  <si>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</si>
  <si>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</si>
  <si>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</si>
  <si>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</si>
  <si>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</si>
  <si>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</si>
  <si>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</si>
  <si>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</si>
  <si>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</si>
  <si>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</si>
  <si>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</si>
  <si>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</si>
  <si>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</si>
  <si>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</si>
  <si>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</si>
  <si>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</si>
  <si>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</si>
  <si>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</si>
  <si>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</si>
  <si>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</si>
  <si>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</si>
  <si>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</si>
  <si>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</si>
  <si>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</si>
  <si>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</si>
  <si>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</si>
  <si>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</si>
  <si>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</si>
  <si>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</si>
  <si>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</si>
  <si>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</si>
  <si>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</si>
  <si>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</si>
  <si>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</si>
  <si>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</si>
  <si>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</si>
  <si>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</si>
  <si>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</si>
  <si>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</si>
  <si>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</si>
  <si>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</si>
  <si>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</si>
  <si>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</si>
  <si>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</si>
  <si>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</si>
  <si>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</si>
  <si>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</si>
  <si>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</si>
  <si>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</si>
  <si>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</si>
  <si>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</si>
  <si>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</si>
  <si>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</si>
  <si>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</si>
  <si>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</si>
  <si>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</si>
  <si>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</si>
  <si>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</si>
  <si>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</si>
  <si>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</si>
  <si>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</si>
  <si>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</si>
  <si>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</si>
  <si>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</si>
  <si>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</si>
  <si>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</si>
  <si>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</si>
  <si>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</si>
  <si>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</si>
  <si>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</si>
  <si>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</si>
  <si>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</si>
  <si>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</si>
  <si>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</si>
  <si>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</si>
  <si>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</si>
  <si>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</si>
  <si>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</si>
  <si>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</si>
  <si>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</si>
  <si>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</si>
  <si>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</si>
  <si>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</si>
  <si>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</si>
  <si>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</si>
  <si>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</si>
  <si>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</si>
  <si>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</si>
  <si>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</si>
  <si>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</si>
  <si>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</si>
  <si>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</si>
  <si>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</si>
  <si>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</si>
  <si>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</si>
  <si>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</si>
  <si>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</si>
  <si>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</si>
  <si>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</si>
  <si>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</si>
  <si>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</si>
  <si>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</si>
  <si>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</si>
  <si>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</si>
  <si>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</si>
  <si>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</si>
  <si>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</si>
  <si>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</si>
  <si>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</si>
  <si>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</si>
  <si>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</si>
  <si>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</si>
  <si>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</si>
  <si>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</si>
  <si>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</si>
  <si>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</si>
  <si>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</si>
  <si>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</si>
  <si>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</si>
  <si>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</si>
  <si>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</si>
  <si>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</si>
  <si>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</si>
  <si>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</si>
  <si>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</si>
  <si>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</si>
  <si>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</si>
  <si>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</si>
  <si>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</si>
  <si>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</si>
  <si>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</si>
  <si>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</si>
  <si>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</si>
  <si>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</si>
  <si>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</si>
  <si>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</si>
  <si>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</si>
  <si>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</si>
  <si>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</si>
  <si>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</si>
  <si>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</si>
  <si>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</si>
  <si>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</si>
  <si>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</si>
  <si>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</si>
  <si>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</si>
  <si>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</si>
  <si>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</si>
  <si>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</si>
  <si>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</si>
  <si>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</si>
  <si>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</si>
  <si>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</si>
  <si>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</si>
  <si>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</si>
  <si>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</si>
  <si>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</si>
  <si>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</si>
  <si>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</si>
  <si>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</si>
  <si>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</si>
  <si>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</si>
  <si>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</si>
  <si>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</si>
  <si>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</si>
  <si>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</si>
  <si>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</si>
  <si>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</si>
  <si>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</si>
  <si>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</si>
  <si>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</si>
  <si>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</si>
  <si>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</si>
  <si>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</si>
  <si>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</si>
  <si>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</si>
  <si>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</si>
  <si>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</si>
  <si>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</si>
  <si>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</si>
  <si>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</si>
  <si>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</si>
  <si>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</si>
  <si>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</si>
  <si>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</si>
  <si>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</si>
  <si>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</si>
  <si>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</si>
  <si>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</si>
  <si>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</si>
  <si>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</si>
  <si>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</si>
  <si>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</si>
  <si>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</si>
  <si>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</si>
  <si>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</si>
  <si>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</si>
  <si>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</si>
  <si>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</si>
  <si>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</si>
  <si>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</si>
  <si>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</si>
  <si>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</si>
  <si>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</si>
  <si>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</si>
  <si>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</si>
  <si>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</si>
  <si>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</si>
  <si>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</si>
  <si>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</si>
  <si>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</si>
  <si>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</si>
  <si>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</si>
  <si>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</si>
  <si>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</si>
  <si>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</si>
  <si>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</si>
  <si>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</si>
  <si>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</si>
  <si>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</si>
  <si>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</si>
  <si>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</si>
  <si>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</si>
  <si>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</si>
  <si>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</si>
  <si>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</si>
  <si>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</si>
  <si>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</si>
  <si>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</si>
  <si>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</si>
  <si>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</si>
  <si>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</si>
  <si>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</si>
  <si>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</si>
  <si>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</si>
  <si>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</si>
  <si>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</si>
  <si>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</si>
  <si>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</si>
  <si>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</si>
  <si>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</si>
  <si>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</si>
  <si>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</si>
  <si>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</si>
  <si>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</si>
  <si>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</si>
  <si>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</si>
  <si>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</si>
  <si>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</si>
  <si>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</si>
  <si>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</si>
  <si>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</si>
  <si>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</si>
  <si>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</si>
  <si>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</si>
  <si>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</si>
  <si>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</si>
  <si>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</si>
  <si>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</si>
  <si>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</si>
  <si>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</si>
  <si>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</si>
  <si>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</si>
  <si>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</si>
  <si>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</si>
  <si>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</si>
  <si>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</si>
  <si>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</si>
  <si>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</si>
  <si>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</si>
  <si>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</si>
  <si>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</si>
  <si>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</si>
  <si>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</si>
  <si>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</si>
  <si>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</si>
  <si>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</si>
  <si>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</si>
  <si>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</si>
  <si>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</si>
  <si>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</si>
  <si>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</si>
  <si>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</si>
  <si>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</si>
  <si>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</si>
  <si>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</si>
  <si>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</si>
  <si>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</si>
  <si>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</si>
  <si>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</si>
  <si>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</si>
  <si>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</si>
  <si>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</si>
  <si>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</si>
  <si>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</si>
  <si>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</si>
  <si>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</si>
  <si>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</si>
  <si>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</si>
  <si>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</si>
  <si>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</si>
  <si>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</si>
  <si>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</si>
  <si>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</si>
  <si>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</si>
  <si>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</si>
  <si>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</si>
  <si>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</si>
  <si>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</si>
  <si>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</si>
  <si>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</si>
  <si>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</si>
  <si>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</si>
  <si>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</si>
  <si>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</si>
  <si>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</si>
  <si>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</si>
  <si>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</si>
  <si>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</si>
  <si>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</si>
  <si>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</si>
  <si>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</si>
  <si>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</si>
  <si>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</si>
  <si>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</si>
  <si>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</si>
  <si>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</si>
  <si>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</si>
  <si>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</si>
  <si>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</si>
  <si>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</si>
  <si>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</si>
  <si>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</si>
  <si>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</si>
  <si>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</si>
  <si>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</si>
  <si>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</si>
  <si>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</si>
  <si>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</si>
  <si>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</si>
  <si>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</si>
  <si>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</si>
  <si>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</si>
  <si>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</si>
  <si>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</si>
  <si>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</si>
  <si>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</si>
  <si>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</si>
  <si>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</si>
  <si>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</si>
  <si>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</si>
  <si>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</si>
  <si>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</si>
  <si>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</si>
  <si>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</si>
  <si>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</si>
  <si>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</si>
  <si>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</si>
  <si>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</si>
  <si>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</si>
  <si>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</si>
  <si>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</si>
  <si>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</si>
  <si>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</si>
  <si>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</si>
  <si>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</si>
  <si>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</si>
  <si>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</si>
  <si>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</si>
  <si>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</si>
  <si>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</si>
  <si>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</si>
  <si>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</si>
  <si>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</si>
  <si>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</si>
  <si>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</si>
  <si>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</si>
  <si>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</si>
  <si>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</si>
  <si>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</si>
  <si>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</si>
  <si>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</si>
  <si>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</si>
  <si>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</si>
  <si>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</si>
  <si>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</si>
  <si>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</si>
  <si>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</si>
  <si>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</si>
  <si>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</si>
  <si>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</si>
  <si>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</si>
  <si>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</si>
  <si>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</si>
  <si>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</si>
  <si>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</si>
  <si>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</si>
  <si>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</si>
  <si>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</si>
  <si>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</si>
  <si>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</si>
  <si>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</si>
  <si>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</si>
  <si>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</si>
  <si>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</si>
  <si>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</si>
  <si>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</si>
  <si>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</si>
  <si>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</si>
  <si>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</si>
  <si>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</si>
  <si>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</si>
  <si>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</si>
  <si>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</si>
  <si>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</si>
  <si>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</si>
  <si>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</si>
  <si>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</si>
  <si>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</si>
  <si>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</si>
  <si>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</si>
  <si>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</si>
  <si>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</si>
  <si>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</si>
  <si>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</si>
  <si>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</si>
  <si>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</si>
  <si>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</si>
  <si>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</si>
  <si>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</si>
  <si>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</si>
  <si>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</si>
  <si>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</si>
  <si>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</si>
  <si>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</si>
  <si>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</si>
  <si>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</si>
  <si>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</si>
  <si>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</si>
  <si>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</si>
  <si>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</si>
  <si>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</si>
  <si>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</si>
  <si>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</si>
  <si>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</si>
  <si>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</si>
  <si>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</si>
  <si>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</si>
  <si>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</si>
  <si>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</si>
  <si>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</si>
  <si>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</si>
  <si>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</si>
  <si>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</si>
  <si>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</si>
  <si>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</si>
  <si>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</si>
  <si>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</si>
  <si>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</si>
  <si>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</si>
  <si>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</si>
  <si>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</si>
  <si>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</si>
  <si>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</si>
  <si>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</si>
  <si>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</si>
  <si>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</si>
  <si>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</si>
  <si>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</si>
  <si>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</si>
  <si>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</si>
  <si>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</si>
  <si>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</si>
  <si>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</si>
  <si>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</si>
  <si>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</si>
  <si>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</si>
  <si>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</si>
  <si>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</si>
  <si>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</si>
  <si>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</si>
  <si>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</si>
  <si>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</si>
  <si>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</si>
  <si>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</si>
  <si>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</si>
  <si>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</si>
  <si>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</si>
  <si>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</si>
  <si>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</si>
  <si>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</si>
  <si>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</si>
  <si>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</si>
  <si>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</si>
  <si>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</si>
  <si>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</si>
  <si>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</si>
  <si>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</si>
  <si>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</si>
  <si>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</si>
  <si>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</si>
  <si>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</si>
  <si>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</si>
  <si>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</si>
  <si>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</si>
  <si>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</si>
  <si>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</si>
  <si>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</si>
  <si>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</si>
  <si>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</si>
  <si>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</si>
  <si>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</si>
  <si>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</si>
  <si>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</si>
  <si>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</si>
  <si>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</si>
  <si>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</si>
  <si>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</si>
  <si>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</si>
  <si>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</si>
  <si>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</si>
  <si>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</si>
  <si>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</si>
  <si>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</si>
  <si>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</si>
  <si>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</si>
  <si>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</si>
  <si>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</si>
  <si>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</si>
  <si>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</si>
  <si>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</si>
  <si>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</si>
  <si>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</si>
  <si>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</si>
  <si>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</si>
  <si>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</si>
  <si>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</si>
  <si>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</si>
  <si>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</si>
  <si>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</si>
  <si>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</si>
  <si>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</si>
  <si>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</si>
  <si>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</si>
  <si>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</si>
  <si>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</si>
  <si>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</si>
  <si>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</si>
  <si>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</si>
  <si>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</si>
  <si>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</si>
  <si>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</si>
  <si>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</si>
  <si>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</si>
  <si>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</si>
  <si>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</si>
  <si>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</si>
  <si>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</si>
  <si>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</si>
  <si>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</si>
  <si>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</si>
  <si>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</si>
  <si>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</si>
  <si>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</si>
  <si>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</si>
  <si>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</si>
  <si>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</si>
  <si>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</si>
  <si>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</si>
  <si>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</si>
  <si>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</si>
  <si>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</si>
  <si>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</si>
  <si>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</si>
  <si>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</si>
  <si>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</si>
  <si>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</si>
  <si>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</si>
  <si>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</si>
  <si>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</si>
  <si>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</si>
  <si>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</si>
  <si>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</si>
  <si>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</si>
  <si>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</si>
  <si>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</si>
  <si>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</si>
  <si>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</si>
  <si>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</si>
  <si>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</si>
  <si>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</si>
  <si>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</si>
  <si>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</si>
  <si>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</si>
  <si>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</si>
  <si>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</si>
  <si>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</si>
  <si>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</si>
  <si>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</si>
  <si>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</si>
  <si>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</si>
  <si>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</si>
  <si>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</si>
  <si>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</si>
  <si>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</si>
  <si>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</si>
  <si>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</si>
  <si>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</si>
  <si>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</si>
  <si>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</si>
  <si>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</si>
  <si>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</si>
  <si>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</si>
  <si>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</si>
  <si>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</si>
  <si>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</si>
  <si>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</si>
  <si>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</si>
  <si>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</si>
  <si>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</si>
  <si>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</si>
  <si>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</si>
  <si>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</si>
  <si>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</si>
  <si>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</si>
  <si>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</si>
  <si>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</si>
  <si>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</si>
  <si>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</si>
  <si>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</si>
  <si>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</si>
  <si>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</si>
  <si>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</si>
  <si>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</si>
  <si>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</si>
  <si>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</si>
  <si>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</si>
  <si>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</si>
  <si>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</si>
  <si>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</si>
  <si>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</si>
  <si>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</si>
  <si>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</si>
  <si>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</si>
  <si>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</si>
  <si>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</si>
  <si>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</si>
  <si>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</si>
  <si>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</si>
  <si>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</si>
  <si>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</si>
  <si>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</si>
  <si>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</si>
  <si>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</si>
  <si>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</si>
  <si>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</si>
  <si>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</si>
  <si>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</si>
  <si>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</si>
  <si>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</si>
  <si>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</si>
  <si>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</si>
  <si>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</si>
  <si>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</si>
  <si>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</si>
  <si>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</si>
  <si>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</si>
  <si>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</si>
  <si>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</si>
  <si>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</si>
  <si>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</si>
  <si>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</si>
  <si>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</si>
  <si>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</si>
  <si>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</si>
  <si>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</si>
  <si>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</si>
  <si>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</si>
  <si>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</si>
  <si>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</si>
  <si>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</si>
  <si>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</si>
  <si>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</si>
  <si>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</si>
  <si>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</si>
  <si>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</si>
  <si>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</si>
  <si>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</si>
  <si>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</si>
  <si>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</si>
  <si>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</si>
  <si>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</si>
  <si>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</si>
  <si>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</si>
  <si>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</si>
  <si>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</si>
  <si>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</si>
  <si>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</si>
  <si>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</si>
  <si>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</si>
  <si>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</si>
  <si>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</si>
  <si>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</si>
  <si>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</si>
  <si>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</si>
  <si>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</si>
  <si>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</si>
  <si>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</si>
  <si>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</si>
  <si>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</si>
  <si>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</si>
  <si>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</si>
  <si>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</si>
  <si>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</si>
  <si>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</si>
  <si>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</si>
  <si>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</si>
  <si>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</si>
  <si>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</si>
  <si>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</si>
  <si>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</si>
  <si>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</si>
  <si>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</si>
  <si>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</si>
  <si>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</si>
  <si>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</si>
  <si>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</si>
  <si>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</si>
  <si>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</si>
  <si>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</si>
  <si>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</si>
  <si>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</si>
  <si>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</si>
  <si>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</si>
  <si>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</si>
  <si>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</si>
  <si>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</si>
  <si>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</si>
  <si>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</si>
  <si>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</si>
  <si>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</si>
  <si>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</si>
  <si>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</si>
  <si>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</si>
  <si>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</si>
  <si>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</si>
  <si>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</si>
  <si>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</si>
  <si>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</si>
  <si>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</si>
  <si>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</si>
  <si>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</si>
  <si>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</si>
  <si>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</si>
  <si>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</si>
  <si>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</si>
  <si>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</si>
  <si>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</si>
  <si>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</si>
  <si>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</si>
  <si>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</si>
  <si>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</si>
  <si>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</si>
  <si>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</si>
  <si>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</si>
  <si>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</si>
  <si>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</si>
  <si>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</si>
  <si>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</si>
  <si>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</si>
  <si>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</si>
  <si>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</si>
  <si>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</si>
  <si>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</si>
  <si>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</si>
  <si>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</si>
  <si>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</si>
  <si>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</si>
  <si>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</si>
  <si>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</si>
  <si>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</si>
  <si>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</si>
  <si>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</si>
  <si>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</si>
  <si>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</si>
  <si>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</si>
  <si>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</si>
  <si>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</si>
  <si>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</si>
  <si>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</si>
  <si>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</si>
  <si>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</si>
  <si>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</si>
  <si>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</si>
  <si>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</si>
  <si>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</si>
  <si>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</si>
  <si>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</si>
  <si>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</si>
  <si>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</si>
  <si>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</si>
  <si>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</si>
  <si>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</si>
  <si>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</si>
  <si>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</si>
  <si>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</si>
  <si>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</si>
  <si>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</si>
  <si>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</si>
  <si>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</si>
  <si>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</si>
  <si>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</si>
  <si>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</si>
  <si>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</si>
  <si>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</si>
  <si>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</si>
  <si>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</si>
  <si>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</si>
  <si>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</si>
  <si>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</si>
  <si>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</si>
  <si>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</si>
  <si>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</si>
  <si>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</si>
  <si>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</si>
  <si>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</si>
  <si>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</si>
  <si>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</si>
  <si>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</si>
  <si>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</si>
  <si>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</si>
  <si>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</si>
  <si>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</si>
  <si>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</si>
  <si>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</si>
  <si>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</si>
  <si>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</si>
  <si>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</si>
  <si>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</si>
  <si>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</si>
  <si>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</si>
  <si>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</si>
  <si>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</si>
  <si>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</si>
  <si>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</si>
  <si>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</si>
  <si>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</si>
  <si>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</si>
  <si>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</si>
  <si>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</si>
  <si>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</si>
  <si>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</si>
  <si>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</si>
  <si>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</si>
  <si>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</si>
  <si>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</si>
  <si>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</si>
  <si>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</si>
  <si>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</si>
  <si>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</si>
  <si>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</si>
  <si>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</si>
  <si>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</si>
  <si>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</si>
  <si>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</si>
  <si>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</si>
  <si>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</si>
  <si>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</si>
  <si>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</si>
  <si>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</si>
  <si>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</si>
  <si>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</si>
  <si>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</si>
  <si>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</si>
  <si>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</si>
  <si>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</si>
  <si>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</si>
  <si>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</si>
  <si>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</si>
  <si>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</si>
  <si>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</si>
  <si>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</si>
  <si>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</si>
  <si>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</si>
  <si>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</si>
  <si>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</si>
  <si>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</si>
  <si>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</si>
  <si>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</si>
  <si>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</si>
  <si>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</si>
  <si>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</si>
  <si>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</si>
  <si>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</si>
  <si>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</si>
  <si>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</si>
  <si>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</si>
  <si>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</si>
  <si>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</si>
  <si>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</si>
  <si>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</si>
  <si>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</si>
  <si>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</si>
  <si>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</si>
  <si>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</si>
  <si>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</si>
  <si>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</si>
  <si>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</si>
  <si>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</si>
  <si>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</si>
  <si>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</si>
  <si>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</si>
  <si>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</si>
  <si>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</si>
  <si>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</si>
  <si>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</si>
  <si>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</si>
  <si>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</si>
  <si>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</si>
  <si>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</si>
  <si>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</si>
  <si>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</si>
  <si>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</si>
  <si>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</si>
  <si>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</si>
  <si>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</si>
  <si>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</si>
  <si>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</si>
  <si>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</si>
  <si>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</si>
  <si>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</si>
  <si>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</si>
  <si>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</si>
  <si>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</si>
  <si>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</si>
  <si>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</si>
  <si>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</si>
  <si>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</si>
  <si>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</si>
  <si>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</si>
  <si>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</si>
  <si>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</si>
  <si>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</si>
  <si>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</si>
  <si>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</si>
  <si>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</si>
  <si>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</si>
  <si>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</si>
  <si>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</si>
  <si>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</si>
  <si>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</si>
  <si>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</si>
  <si>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</si>
  <si>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</si>
  <si>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</si>
  <si>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</si>
  <si>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</si>
  <si>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</si>
  <si>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</si>
  <si>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</si>
  <si>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</si>
  <si>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</si>
  <si>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</si>
  <si>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</si>
  <si>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</si>
  <si>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</si>
  <si>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</si>
  <si>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</si>
  <si>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</si>
  <si>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</si>
  <si>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</si>
  <si>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</si>
  <si>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</si>
  <si>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</si>
  <si>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</si>
  <si>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</si>
  <si>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</si>
  <si>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</si>
  <si>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</si>
  <si>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</si>
  <si>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</si>
  <si>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</si>
  <si>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</si>
  <si>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</si>
  <si>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</si>
  <si>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</si>
  <si>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</si>
  <si>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</si>
  <si>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</si>
  <si>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</si>
  <si>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</si>
  <si>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</si>
  <si>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</si>
  <si>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</si>
  <si>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</si>
  <si>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</si>
  <si>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</si>
  <si>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</si>
  <si>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</si>
  <si>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</si>
  <si>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</si>
  <si>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</si>
  <si>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</si>
  <si>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</si>
  <si>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</si>
  <si>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</si>
  <si>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</si>
  <si>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</si>
  <si>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</si>
  <si>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</si>
  <si>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</si>
  <si>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</si>
  <si>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</si>
  <si>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</si>
  <si>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</si>
  <si>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</si>
  <si>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</si>
  <si>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</si>
  <si>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</si>
  <si>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</si>
  <si>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</si>
  <si>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</si>
  <si>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</si>
  <si>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</si>
  <si>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</si>
  <si>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</si>
  <si>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</si>
  <si>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</si>
  <si>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</si>
  <si>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</si>
  <si>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</si>
  <si>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</si>
  <si>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</si>
  <si>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</si>
  <si>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</si>
  <si>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</si>
  <si>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</si>
  <si>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</si>
  <si>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</si>
  <si>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</si>
  <si>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</si>
  <si>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</si>
  <si>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</si>
  <si>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</si>
  <si>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</si>
  <si>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</si>
  <si>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</si>
  <si>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</si>
  <si>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</si>
  <si>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</si>
  <si>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</si>
  <si>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</si>
  <si>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</si>
  <si>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</si>
  <si>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</si>
  <si>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</si>
  <si>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</si>
  <si>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</si>
  <si>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</si>
  <si>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</si>
  <si>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</si>
  <si>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</si>
  <si>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</si>
  <si>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</si>
  <si>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</si>
  <si>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</si>
  <si>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</si>
  <si>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</si>
  <si>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</si>
  <si>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</si>
  <si>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</si>
  <si>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</si>
  <si>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</si>
  <si>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</si>
  <si>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</si>
  <si>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</si>
  <si>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</si>
  <si>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</si>
  <si>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</si>
  <si>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</si>
  <si>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</si>
  <si>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</si>
  <si>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</si>
  <si>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</si>
  <si>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</si>
  <si>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</si>
  <si>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</si>
  <si>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</si>
  <si>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</si>
  <si>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</si>
  <si>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</si>
  <si>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</si>
  <si>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</si>
  <si>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</si>
  <si>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</si>
  <si>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</si>
  <si>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</si>
  <si>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</si>
  <si>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</si>
  <si>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</si>
  <si>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</si>
  <si>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</si>
  <si>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</si>
  <si>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</si>
  <si>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</si>
  <si>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</si>
  <si>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</si>
  <si>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</si>
  <si>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</si>
  <si>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</si>
  <si>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</si>
  <si>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</si>
  <si>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</si>
  <si>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</si>
  <si>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</si>
  <si>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</si>
  <si>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</si>
  <si>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</si>
  <si>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</si>
  <si>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</si>
  <si>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</si>
  <si>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</si>
  <si>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</si>
  <si>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</si>
  <si>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</si>
  <si>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</si>
  <si>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</si>
  <si>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</si>
  <si>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</si>
  <si>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</si>
  <si>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</si>
  <si>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</si>
  <si>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</si>
  <si>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</si>
  <si>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</si>
  <si>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</si>
  <si>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</si>
  <si>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</si>
  <si>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</si>
  <si>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</si>
  <si>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</si>
  <si>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</si>
  <si>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</si>
  <si>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</si>
  <si>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</si>
  <si>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</si>
  <si>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</si>
  <si>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</si>
  <si>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</si>
  <si>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</si>
  <si>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</si>
  <si>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</si>
  <si>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</si>
  <si>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</si>
  <si>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</si>
  <si>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</si>
  <si>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</si>
  <si>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</si>
  <si>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</si>
  <si>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</si>
  <si>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</si>
  <si>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</si>
  <si>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</si>
  <si>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</si>
  <si>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</si>
  <si>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</si>
  <si>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</si>
  <si>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</si>
  <si>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</si>
  <si>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</si>
  <si>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</si>
  <si>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</si>
  <si>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</si>
  <si>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</si>
  <si>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</si>
  <si>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</si>
  <si>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</si>
  <si>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</si>
  <si>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</si>
  <si>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</si>
  <si>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</si>
  <si>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</si>
  <si>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</si>
  <si>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</si>
  <si>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</si>
  <si>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</si>
  <si>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</si>
  <si>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</si>
  <si>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</si>
  <si>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</si>
  <si>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</si>
  <si>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</si>
  <si>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</si>
  <si>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</si>
  <si>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</si>
  <si>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</si>
  <si>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</si>
  <si>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</si>
  <si>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</si>
  <si>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</si>
  <si>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</si>
  <si>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</si>
  <si>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</si>
  <si>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</si>
  <si>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</si>
  <si>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</si>
  <si>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</si>
  <si>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</si>
  <si>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</si>
  <si>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</si>
  <si>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</si>
  <si>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</si>
  <si>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</si>
  <si>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</si>
  <si>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</si>
  <si>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</si>
  <si>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</si>
  <si>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</si>
  <si>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</si>
  <si>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</si>
  <si>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</si>
  <si>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</si>
  <si>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</si>
  <si>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</si>
  <si>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</si>
  <si>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</si>
  <si>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</si>
  <si>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</si>
  <si>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</si>
  <si>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</si>
  <si>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</si>
  <si>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</si>
  <si>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</si>
  <si>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</si>
  <si>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</si>
  <si>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</si>
  <si>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</si>
  <si>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</si>
  <si>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</si>
  <si>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</si>
  <si>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</si>
  <si>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</si>
  <si>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</si>
  <si>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</si>
  <si>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</si>
  <si>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</si>
  <si>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</si>
  <si>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</si>
  <si>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</si>
  <si>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</si>
  <si>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</si>
  <si>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</si>
  <si>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</si>
  <si>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</si>
  <si>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</si>
  <si>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</si>
  <si>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</si>
  <si>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</si>
  <si>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</si>
  <si>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</si>
  <si>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</si>
  <si>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</si>
  <si>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</si>
  <si>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</si>
  <si>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</si>
  <si>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</si>
  <si>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</si>
  <si>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</si>
  <si>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</si>
  <si>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</si>
  <si>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</si>
  <si>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</si>
  <si>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</si>
  <si>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</si>
  <si>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</si>
  <si>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</si>
  <si>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</si>
  <si>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</si>
  <si>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</si>
  <si>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</si>
  <si>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</si>
  <si>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</si>
  <si>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</si>
  <si>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</si>
  <si>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</si>
  <si>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</si>
  <si>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</si>
  <si>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</si>
  <si>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</si>
  <si>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</si>
  <si>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</si>
  <si>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</si>
  <si>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</si>
  <si>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</si>
  <si>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</si>
  <si>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</si>
  <si>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</si>
  <si>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</si>
  <si>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</si>
  <si>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</si>
  <si>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</si>
  <si>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</si>
  <si>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</si>
  <si>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</si>
  <si>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</si>
  <si>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</si>
  <si>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</si>
  <si>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</si>
  <si>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</si>
  <si>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</si>
  <si>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</si>
  <si>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</si>
  <si>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</si>
  <si>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</si>
  <si>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</si>
  <si>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</si>
  <si>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</si>
  <si>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</si>
  <si>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</si>
  <si>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</si>
  <si>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</si>
  <si>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</si>
  <si>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</si>
  <si>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</si>
  <si>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</si>
  <si>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</si>
  <si>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</si>
  <si>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</si>
  <si>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</si>
  <si>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</si>
  <si>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</si>
  <si>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</si>
  <si>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</si>
  <si>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</si>
  <si>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</si>
  <si>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</si>
  <si>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</si>
  <si>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</si>
  <si>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</si>
  <si>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</si>
  <si>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</si>
  <si>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</si>
  <si>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</si>
  <si>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</si>
  <si>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</si>
  <si>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</si>
  <si>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</si>
  <si>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</si>
  <si>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</si>
  <si>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</si>
  <si>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</si>
  <si>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</si>
  <si>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</si>
  <si>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</si>
  <si>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</si>
  <si>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</si>
  <si>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</si>
  <si>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</si>
  <si>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</si>
  <si>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</si>
  <si>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</si>
  <si>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</si>
  <si>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</si>
  <si>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</si>
  <si>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</si>
  <si>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</si>
  <si>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</si>
  <si>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</si>
  <si>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</si>
  <si>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</si>
  <si>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</si>
  <si>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</si>
  <si>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</si>
  <si>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</si>
  <si>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</si>
  <si>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</si>
  <si>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</si>
  <si>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</si>
  <si>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</si>
  <si>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</si>
  <si>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</si>
  <si>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</si>
  <si>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</si>
  <si>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</si>
  <si>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</si>
  <si>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</si>
  <si>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</si>
  <si>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</si>
  <si>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</si>
  <si>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</si>
  <si>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</si>
  <si>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</si>
  <si>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</si>
  <si>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</si>
  <si>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</si>
  <si>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</si>
  <si>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</si>
  <si>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</si>
  <si>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</si>
  <si>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</si>
  <si>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</si>
  <si>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</si>
  <si>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</si>
  <si>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</si>
  <si>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</si>
  <si>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</si>
  <si>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</si>
  <si>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</si>
  <si>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</si>
  <si>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</si>
  <si>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</si>
  <si>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</si>
  <si>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</si>
  <si>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</si>
  <si>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</si>
  <si>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</si>
  <si>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</si>
  <si>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</si>
  <si>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</si>
  <si>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</si>
  <si>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</si>
  <si>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</si>
  <si>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</si>
  <si>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</si>
  <si>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</si>
  <si>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</si>
  <si>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</si>
  <si>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</si>
  <si>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</si>
  <si>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</si>
  <si>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</si>
  <si>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</si>
  <si>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</si>
  <si>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</si>
  <si>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</si>
  <si>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</si>
  <si>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</si>
  <si>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</si>
  <si>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</si>
  <si>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</si>
  <si>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</si>
  <si>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</si>
  <si>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</si>
  <si>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</si>
  <si>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</si>
  <si>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</si>
  <si>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</si>
  <si>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</si>
  <si>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</si>
  <si>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</si>
  <si>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</si>
  <si>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</si>
  <si>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</si>
  <si>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</si>
  <si>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</si>
  <si>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</si>
  <si>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</si>
  <si>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</si>
  <si>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</si>
  <si>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</si>
  <si>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</si>
  <si>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</si>
  <si>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</si>
  <si>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</si>
  <si>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</si>
  <si>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</si>
  <si>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</si>
  <si>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</si>
  <si>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</si>
  <si>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</si>
  <si>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</si>
  <si>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</si>
  <si>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</si>
  <si>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</si>
  <si>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</si>
  <si>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</si>
  <si>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</si>
  <si>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</si>
  <si>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</si>
  <si>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</si>
  <si>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</si>
  <si>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</si>
  <si>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</si>
  <si>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</si>
  <si>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</si>
  <si>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</si>
  <si>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</si>
  <si>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</si>
  <si>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</si>
  <si>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</si>
  <si>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</si>
  <si>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</si>
  <si>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</si>
  <si>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</si>
  <si>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</si>
  <si>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</si>
  <si>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</si>
  <si>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</si>
  <si>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</si>
  <si>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</si>
  <si>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</si>
  <si>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</si>
  <si>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</si>
  <si>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</si>
  <si>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</si>
  <si>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</si>
  <si>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</si>
  <si>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</si>
  <si>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</si>
  <si>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</si>
  <si>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</si>
  <si>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</si>
  <si>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</si>
  <si>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</si>
  <si>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</si>
  <si>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</si>
  <si>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</si>
  <si>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</si>
  <si>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</si>
  <si>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</si>
  <si>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</si>
  <si>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</si>
  <si>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</si>
  <si>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</si>
  <si>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</si>
  <si>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</si>
  <si>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</si>
  <si>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</si>
  <si>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</si>
  <si>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</si>
  <si>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</si>
  <si>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</si>
  <si>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</si>
  <si>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</si>
  <si>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</si>
  <si>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</si>
  <si>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</si>
  <si>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</si>
  <si>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</si>
  <si>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</si>
  <si>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</si>
  <si>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</si>
  <si>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</si>
  <si>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</si>
  <si>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</si>
  <si>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</si>
  <si>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</si>
  <si>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</si>
  <si>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</si>
  <si>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</si>
  <si>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</si>
  <si>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</si>
  <si>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</si>
  <si>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</si>
  <si>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</si>
  <si>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</si>
  <si>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</si>
  <si>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</si>
  <si>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</si>
  <si>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</si>
  <si>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</si>
  <si>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</si>
  <si>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</si>
  <si>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</si>
  <si>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</si>
  <si>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</si>
  <si>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</si>
  <si>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</si>
  <si>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</si>
  <si>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</si>
  <si>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</si>
  <si>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</si>
  <si>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</si>
  <si>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</si>
  <si>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</si>
  <si>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</si>
  <si>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</si>
  <si>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</si>
  <si>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</si>
  <si>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</si>
  <si>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</si>
  <si>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</si>
  <si>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</si>
  <si>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</si>
  <si>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</si>
  <si>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</si>
  <si>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</si>
  <si>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</si>
  <si>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</si>
  <si>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</si>
  <si>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</si>
  <si>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</si>
  <si>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</si>
  <si>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</si>
  <si>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</si>
  <si>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</si>
  <si>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</si>
  <si>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</si>
  <si>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</si>
  <si>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</si>
  <si>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</si>
  <si>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</si>
  <si>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</si>
  <si>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</si>
  <si>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</si>
  <si>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</si>
  <si>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</si>
  <si>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</si>
  <si>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</si>
  <si>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</si>
  <si>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</si>
  <si>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</si>
  <si>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</si>
  <si>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</si>
  <si>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</si>
  <si>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</si>
  <si>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</si>
  <si>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</si>
  <si>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</si>
  <si>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</si>
  <si>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</si>
  <si>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</si>
  <si>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</si>
  <si>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</si>
  <si>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</si>
  <si>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</si>
  <si>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</si>
  <si>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</si>
  <si>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</si>
  <si>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</si>
  <si>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</si>
  <si>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</si>
  <si>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</si>
  <si>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</si>
  <si>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</si>
  <si>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</si>
  <si>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</si>
  <si>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</si>
  <si>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</si>
  <si>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</si>
  <si>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</si>
  <si>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</si>
  <si>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</si>
  <si>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</si>
  <si>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</si>
  <si>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</si>
  <si>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</si>
  <si>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</si>
  <si>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</si>
  <si>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</si>
  <si>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</si>
  <si>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</si>
  <si>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</si>
  <si>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</si>
  <si>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</si>
  <si>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</si>
  <si>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</si>
  <si>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</si>
  <si>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</si>
  <si>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</si>
  <si>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</si>
  <si>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</si>
  <si>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</si>
  <si>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</si>
  <si>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</si>
  <si>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</si>
  <si>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</si>
  <si>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</si>
  <si>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</si>
  <si>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</si>
  <si>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</si>
  <si>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</si>
  <si>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</si>
  <si>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</si>
  <si>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</si>
  <si>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</si>
  <si>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</si>
  <si>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</si>
  <si>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</si>
  <si>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</si>
  <si>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</si>
  <si>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</si>
  <si>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</si>
  <si>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</si>
  <si>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</si>
  <si>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</si>
  <si>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</si>
  <si>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</si>
  <si>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</si>
  <si>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</si>
  <si>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</si>
  <si>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</si>
  <si>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</si>
  <si>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</si>
  <si>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</si>
  <si>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</si>
  <si>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</si>
  <si>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</si>
  <si>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</si>
  <si>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</si>
  <si>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</si>
  <si>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</si>
  <si>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</si>
  <si>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</si>
  <si>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</si>
  <si>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</si>
  <si>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</si>
  <si>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</si>
  <si>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</si>
  <si>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</si>
  <si>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</si>
  <si>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</si>
  <si>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</si>
  <si>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</si>
  <si>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</si>
  <si>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</si>
  <si>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</si>
  <si>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</si>
  <si>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</si>
  <si>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</si>
  <si>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</si>
  <si>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</si>
  <si>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</si>
  <si>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</si>
  <si>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</si>
  <si>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</si>
  <si>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</si>
  <si>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</si>
  <si>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</si>
  <si>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</si>
  <si>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</si>
  <si>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</si>
  <si>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</si>
  <si>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</si>
  <si>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</si>
  <si>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</si>
  <si>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</si>
  <si>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</si>
  <si>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</si>
  <si>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</si>
  <si>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</si>
  <si>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</si>
  <si>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</si>
  <si>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</si>
  <si>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</si>
  <si>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</si>
  <si>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</si>
  <si>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</si>
  <si>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</si>
  <si>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</si>
  <si>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</si>
  <si>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</si>
  <si>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</si>
  <si>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</si>
  <si>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</si>
  <si>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</si>
  <si>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</si>
  <si>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</si>
  <si>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</si>
  <si>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</si>
  <si>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</si>
  <si>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</si>
  <si>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</si>
  <si>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</si>
  <si>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</si>
  <si>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</si>
  <si>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</si>
  <si>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</si>
  <si>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</si>
  <si>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</si>
  <si>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</si>
  <si>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</si>
  <si>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</si>
  <si>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</si>
  <si>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</si>
  <si>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</si>
  <si>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</si>
  <si>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</si>
  <si>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</si>
  <si>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</si>
  <si>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</si>
  <si>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</si>
  <si>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</si>
  <si>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</si>
  <si>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</si>
  <si>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</si>
  <si>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</si>
  <si>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</si>
  <si>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</si>
  <si>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</si>
  <si>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</si>
  <si>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</si>
  <si>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</si>
  <si>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</si>
  <si>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</si>
  <si>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</si>
  <si>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</si>
  <si>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</si>
  <si>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</si>
  <si>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</si>
  <si>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</si>
  <si>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</si>
  <si>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</si>
  <si>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</si>
  <si>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</si>
  <si>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</si>
  <si>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</si>
  <si>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</si>
  <si>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</si>
  <si>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</si>
  <si>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</si>
  <si>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</si>
  <si>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</si>
  <si>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</si>
  <si>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</si>
  <si>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</si>
  <si>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</si>
  <si>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</si>
  <si>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</si>
  <si>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</si>
  <si>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</si>
  <si>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</si>
  <si>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</si>
  <si>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</si>
  <si>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</si>
  <si>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</si>
  <si>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</si>
  <si>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</si>
  <si>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</si>
  <si>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</si>
  <si>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</si>
  <si>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</si>
  <si>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</si>
  <si>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</si>
  <si>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</si>
  <si>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</si>
  <si>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</si>
  <si>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</si>
  <si>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</si>
  <si>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</si>
  <si>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</si>
  <si>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</si>
  <si>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</si>
  <si>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</si>
  <si>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</si>
  <si>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</si>
  <si>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</si>
  <si>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</si>
  <si>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</si>
  <si>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</si>
  <si>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</si>
  <si>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</si>
  <si>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</si>
  <si>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</si>
  <si>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</si>
  <si>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</si>
  <si>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</si>
  <si>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</si>
  <si>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</si>
  <si>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</si>
  <si>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</si>
  <si>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</si>
  <si>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</si>
  <si>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</si>
  <si>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</si>
  <si>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</si>
  <si>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</si>
  <si>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</si>
  <si>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</si>
  <si>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</si>
  <si>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</si>
  <si>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</si>
  <si>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</si>
  <si>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</si>
  <si>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</si>
  <si>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</si>
  <si>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</si>
  <si>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</si>
  <si>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</si>
  <si>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</si>
  <si>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</si>
  <si>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</si>
  <si>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</si>
  <si>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</si>
  <si>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</si>
  <si>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</si>
  <si>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</si>
  <si>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</si>
  <si>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</si>
  <si>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</si>
  <si>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</si>
  <si>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</si>
  <si>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</si>
  <si>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</si>
  <si>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</si>
  <si>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</si>
  <si>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</si>
  <si>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</si>
  <si>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</si>
  <si>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</si>
  <si>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</si>
  <si>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</si>
  <si>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</si>
  <si>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</si>
  <si>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</si>
  <si>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</si>
  <si>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</si>
  <si>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</si>
  <si>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</si>
  <si>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</si>
  <si>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</si>
  <si>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</si>
  <si>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</si>
  <si>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</si>
  <si>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</si>
  <si>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</si>
  <si>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</si>
  <si>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</si>
  <si>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</si>
  <si>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</si>
  <si>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</si>
  <si>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</si>
  <si>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</si>
  <si>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</si>
  <si>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</si>
  <si>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</si>
  <si>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</si>
  <si>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</si>
  <si>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</si>
  <si>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</si>
  <si>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</si>
  <si>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</si>
  <si>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</si>
  <si>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</si>
  <si>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</si>
  <si>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</si>
  <si>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</si>
  <si>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</si>
  <si>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</si>
  <si>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</si>
  <si>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</si>
  <si>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</si>
  <si>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</si>
  <si>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</si>
  <si>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</si>
  <si>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</si>
  <si>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</si>
  <si>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</si>
  <si>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</si>
  <si>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</si>
  <si>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</si>
  <si>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</si>
  <si>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</si>
  <si>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</si>
  <si>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</si>
  <si>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</si>
  <si>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</si>
  <si>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</si>
  <si>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</si>
  <si>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</si>
  <si>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</si>
  <si>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</si>
  <si>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</si>
  <si>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</si>
  <si>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</si>
  <si>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</si>
  <si>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</si>
  <si>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</si>
  <si>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</si>
  <si>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</si>
  <si>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</si>
  <si>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</si>
  <si>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</si>
  <si>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</si>
  <si>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</si>
  <si>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</si>
  <si>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</si>
  <si>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</si>
  <si>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</si>
  <si>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</si>
  <si>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</si>
  <si>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</si>
  <si>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</si>
  <si>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</si>
  <si>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</si>
  <si>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</si>
  <si>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</si>
  <si>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</si>
  <si>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</si>
  <si>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</si>
  <si>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</si>
  <si>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</si>
  <si>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</si>
  <si>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</si>
  <si>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</si>
  <si>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</si>
  <si>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</si>
  <si>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</si>
  <si>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</si>
  <si>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</si>
  <si>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</si>
  <si>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</si>
  <si>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</si>
  <si>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</si>
  <si>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</si>
  <si>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</si>
  <si>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</si>
  <si>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</si>
  <si>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</si>
  <si>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</si>
  <si>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</si>
  <si>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</si>
  <si>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</si>
  <si>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</si>
  <si>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</si>
  <si>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</si>
  <si>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</si>
  <si>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</si>
  <si>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</si>
  <si>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</si>
  <si>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</si>
  <si>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</si>
  <si>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</si>
  <si>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</si>
  <si>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</si>
  <si>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</si>
  <si>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</si>
  <si>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</si>
  <si>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</si>
  <si>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</si>
  <si>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</si>
  <si>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</si>
  <si>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</si>
  <si>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</si>
  <si>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</si>
  <si>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</si>
  <si>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</si>
  <si>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</si>
  <si>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</si>
  <si>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</si>
  <si>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</si>
  <si>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</si>
  <si>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</si>
  <si>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</si>
  <si>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</si>
  <si>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</si>
  <si>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</si>
  <si>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</si>
  <si>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</si>
  <si>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</si>
  <si>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</si>
  <si>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</si>
  <si>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</si>
  <si>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</si>
  <si>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</si>
  <si>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</si>
  <si>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</si>
  <si>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</si>
  <si>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</si>
  <si>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</si>
  <si>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</si>
  <si>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</si>
  <si>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</si>
  <si>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</si>
  <si>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</si>
  <si>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</si>
  <si>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</si>
  <si>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</si>
  <si>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</si>
  <si>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</si>
  <si>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</si>
  <si>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</si>
  <si>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</si>
  <si>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</si>
  <si>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</si>
  <si>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</si>
  <si>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</si>
  <si>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</si>
  <si>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</si>
  <si>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</si>
  <si>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</si>
  <si>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</si>
  <si>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</si>
  <si>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</si>
  <si>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</si>
  <si>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</si>
  <si>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</si>
  <si>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</si>
  <si>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</si>
  <si>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</si>
  <si>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</si>
  <si>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</si>
  <si>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</si>
  <si>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</si>
  <si>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</si>
  <si>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</si>
  <si>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</si>
  <si>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</si>
  <si>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</si>
  <si>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</si>
  <si>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</si>
  <si>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</si>
  <si>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</si>
  <si>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</si>
  <si>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</si>
  <si>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</si>
  <si>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</si>
  <si>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</si>
  <si>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</si>
  <si>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</si>
  <si>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</si>
  <si>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</si>
  <si>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</si>
  <si>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</si>
  <si>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</si>
  <si>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</si>
  <si>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</si>
  <si>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</si>
  <si>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</si>
  <si>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</si>
  <si>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</si>
  <si>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</si>
  <si>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</si>
  <si>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</si>
  <si>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</si>
  <si>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</si>
  <si>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</si>
  <si>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</si>
  <si>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</si>
  <si>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</si>
  <si>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</si>
  <si>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</si>
  <si>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</si>
  <si>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</si>
  <si>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</si>
  <si>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</si>
  <si>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</si>
  <si>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</si>
  <si>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</si>
  <si>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</si>
  <si>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</si>
  <si>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</si>
  <si>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</si>
  <si>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</si>
  <si>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</si>
  <si>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</si>
  <si>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</si>
  <si>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</si>
  <si>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</si>
  <si>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</si>
  <si>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</si>
  <si>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</si>
  <si>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</si>
  <si>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</si>
  <si>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</si>
  <si>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</si>
  <si>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</si>
  <si>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</si>
  <si>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</si>
  <si>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</si>
  <si>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</si>
  <si>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</si>
  <si>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</si>
  <si>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</si>
  <si>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</si>
  <si>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</si>
  <si>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</si>
  <si>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</si>
  <si>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</si>
  <si>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</si>
  <si>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</si>
  <si>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</si>
  <si>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</si>
  <si>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</si>
  <si>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</si>
  <si>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</si>
  <si>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</si>
  <si>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</si>
  <si>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</si>
  <si>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</si>
  <si>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</si>
  <si>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</si>
  <si>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</si>
  <si>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</si>
  <si>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</si>
  <si>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</si>
  <si>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</si>
  <si>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</si>
  <si>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</si>
  <si>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</si>
  <si>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</si>
  <si>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</si>
  <si>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</si>
  <si>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</si>
  <si>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</si>
  <si>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</si>
  <si>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</si>
  <si>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</si>
  <si>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</si>
  <si>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</si>
  <si>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</si>
  <si>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</si>
  <si>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</si>
  <si>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</si>
  <si>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</si>
  <si>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</si>
  <si>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</si>
  <si>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</si>
  <si>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</si>
  <si>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</si>
  <si>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</si>
  <si>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</si>
  <si>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</si>
  <si>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</si>
  <si>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</si>
  <si>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</si>
  <si>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</si>
  <si>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</si>
  <si>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</si>
  <si>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</si>
  <si>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</si>
  <si>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</si>
  <si>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</si>
  <si>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</si>
  <si>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</si>
  <si>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</si>
  <si>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</si>
  <si>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</si>
  <si>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</si>
  <si>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</si>
  <si>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</si>
  <si>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</si>
  <si>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</si>
  <si>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</si>
  <si>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</si>
  <si>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</si>
  <si>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</si>
  <si>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</si>
  <si>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</si>
  <si>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</si>
  <si>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</si>
  <si>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</si>
  <si>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</si>
  <si>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</si>
  <si>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</si>
  <si>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</si>
  <si>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</si>
  <si>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</si>
  <si>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</si>
  <si>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</si>
  <si>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</si>
  <si>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</si>
  <si>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</si>
  <si>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</si>
  <si>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</si>
  <si>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</si>
  <si>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</si>
  <si>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</si>
  <si>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</si>
  <si>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</si>
  <si>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</si>
  <si>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</si>
  <si>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</si>
  <si>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</si>
  <si>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</si>
  <si>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</si>
  <si>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</si>
  <si>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</si>
  <si>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</si>
  <si>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</si>
  <si>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</si>
  <si>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</si>
  <si>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</si>
  <si>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</si>
  <si>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</si>
  <si>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</si>
  <si>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</si>
  <si>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</si>
  <si>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</si>
  <si>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</si>
  <si>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</si>
  <si>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</si>
  <si>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</si>
  <si>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</si>
  <si>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</si>
  <si>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</si>
  <si>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</si>
  <si>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</si>
  <si>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</si>
  <si>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</si>
  <si>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</si>
  <si>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</si>
  <si>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</si>
  <si>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</si>
  <si>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</si>
  <si>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</si>
  <si>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</si>
  <si>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</si>
  <si>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</si>
  <si>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</si>
  <si>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</si>
  <si>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</si>
  <si>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</si>
  <si>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</si>
  <si>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</si>
  <si>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</si>
  <si>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</si>
  <si>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</si>
  <si>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</si>
  <si>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</si>
  <si>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</si>
  <si>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</si>
  <si>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</si>
  <si>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</si>
  <si>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</si>
  <si>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</si>
  <si>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</si>
  <si>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</si>
  <si>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</si>
  <si>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</si>
  <si>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</si>
  <si>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</si>
  <si>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</si>
  <si>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</si>
  <si>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</si>
  <si>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</si>
  <si>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</si>
  <si>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</si>
  <si>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</si>
  <si>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</si>
  <si>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</si>
  <si>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</si>
  <si>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</si>
  <si>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</si>
  <si>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</si>
  <si>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</si>
  <si>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</si>
  <si>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</si>
  <si>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</si>
  <si>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</si>
  <si>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</si>
  <si>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</si>
  <si>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</si>
  <si>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</si>
  <si>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</si>
  <si>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</si>
  <si>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</si>
  <si>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</si>
  <si>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</si>
  <si>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</si>
  <si>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</si>
  <si>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</si>
  <si>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</si>
  <si>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</si>
  <si>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</si>
  <si>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</si>
  <si>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</si>
  <si>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</si>
  <si>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</si>
  <si>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</si>
  <si>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</si>
  <si>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</si>
  <si>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</si>
  <si>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</si>
  <si>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</si>
  <si>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</si>
  <si>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</si>
  <si>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</si>
  <si>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</si>
  <si>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</si>
  <si>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</si>
  <si>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</si>
  <si>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</si>
  <si>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</si>
  <si>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</si>
  <si>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</si>
  <si>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</si>
  <si>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</si>
  <si>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</si>
  <si>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</si>
  <si>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</si>
  <si>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</si>
  <si>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</si>
  <si>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</si>
  <si>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</si>
  <si>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</si>
  <si>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</si>
  <si>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</si>
  <si>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</si>
  <si>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</si>
  <si>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</si>
  <si>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</si>
  <si>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</si>
  <si>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</si>
  <si>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</si>
  <si>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</si>
  <si>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</si>
  <si>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</si>
  <si>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</si>
  <si>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</si>
  <si>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</si>
  <si>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</si>
  <si>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</si>
  <si>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</si>
  <si>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</si>
  <si>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</si>
  <si>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</si>
  <si>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</si>
  <si>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</si>
  <si>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</si>
  <si>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</si>
  <si>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</si>
  <si>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</si>
  <si>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</si>
  <si>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</si>
  <si>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</si>
  <si>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</si>
  <si>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</si>
  <si>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</si>
  <si>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</si>
  <si>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</si>
  <si>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</si>
  <si>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</si>
  <si>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</si>
  <si>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</si>
  <si>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</si>
  <si>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</si>
  <si>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</si>
  <si>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</si>
  <si>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</si>
  <si>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</si>
  <si>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</si>
  <si>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</si>
  <si>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</si>
  <si>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</si>
  <si>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</si>
  <si>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</si>
  <si>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</si>
  <si>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</si>
  <si>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</si>
  <si>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</si>
  <si>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</si>
  <si>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</si>
  <si>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</si>
  <si>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</si>
  <si>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</si>
  <si>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</si>
  <si>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</si>
  <si>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</si>
  <si>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</si>
  <si>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</si>
  <si>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</si>
  <si>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</si>
  <si>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</si>
  <si>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</si>
  <si>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</si>
  <si>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</si>
  <si>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</si>
  <si>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</si>
  <si>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</si>
  <si>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</si>
  <si>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</si>
  <si>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</si>
  <si>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</si>
  <si>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</si>
  <si>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</si>
  <si>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</si>
  <si>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</si>
  <si>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</si>
  <si>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</si>
  <si>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</si>
  <si>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</si>
  <si>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</si>
  <si>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</si>
  <si>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</si>
  <si>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</si>
  <si>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</si>
  <si>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</si>
  <si>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</si>
  <si>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</si>
  <si>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</si>
  <si>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</si>
  <si>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</si>
  <si>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</si>
  <si>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</si>
  <si>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</si>
  <si>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</si>
  <si>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</si>
  <si>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</si>
  <si>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</si>
  <si>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</si>
  <si>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</si>
  <si>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</si>
  <si>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</si>
  <si>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</si>
  <si>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</si>
  <si>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</si>
  <si>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</si>
  <si>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</si>
  <si>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</si>
  <si>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</si>
  <si>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</si>
  <si>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</si>
  <si>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</si>
  <si>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</si>
  <si>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</si>
  <si>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</si>
  <si>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</si>
  <si>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</si>
  <si>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</si>
  <si>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</si>
  <si>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</si>
  <si>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</si>
  <si>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</si>
  <si>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</si>
  <si>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</si>
  <si>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</si>
  <si>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</si>
  <si>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</si>
  <si>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</si>
  <si>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</si>
  <si>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</si>
  <si>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</si>
  <si>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</si>
  <si>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</si>
  <si>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</si>
  <si>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</si>
  <si>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</si>
  <si>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</si>
  <si>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</si>
  <si>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</si>
  <si>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</si>
  <si>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</si>
  <si>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</si>
  <si>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</si>
  <si>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</si>
  <si>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</si>
  <si>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</si>
  <si>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</si>
  <si>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</si>
  <si>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</si>
  <si>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</si>
  <si>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</si>
  <si>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</si>
  <si>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</si>
  <si>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</si>
  <si>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</si>
  <si>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</si>
  <si>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</si>
  <si>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</si>
  <si>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</si>
  <si>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</si>
  <si>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</si>
  <si>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</si>
  <si>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</si>
  <si>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</si>
  <si>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</si>
  <si>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</si>
  <si>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</si>
  <si>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</si>
  <si>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</si>
  <si>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</si>
  <si>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</si>
  <si>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</si>
  <si>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</si>
  <si>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</si>
  <si>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</si>
  <si>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</si>
  <si>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</si>
  <si>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</si>
  <si>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</si>
  <si>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</si>
  <si>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</si>
  <si>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</si>
  <si>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</si>
  <si>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</si>
  <si>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</si>
  <si>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</si>
  <si>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</si>
  <si>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</si>
  <si>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</si>
  <si>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</si>
  <si>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</si>
  <si>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</si>
  <si>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</si>
  <si>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</si>
  <si>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</si>
  <si>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</si>
  <si>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</si>
  <si>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</si>
  <si>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</si>
  <si>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</si>
  <si>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</si>
  <si>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</si>
  <si>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</si>
  <si>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</si>
  <si>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</si>
  <si>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</si>
  <si>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</si>
  <si>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</si>
  <si>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</si>
  <si>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</si>
  <si>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</si>
  <si>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</si>
  <si>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</si>
  <si>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</si>
  <si>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</si>
  <si>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</si>
  <si>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</si>
  <si>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</si>
  <si>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</si>
  <si>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</si>
  <si>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</si>
  <si>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</si>
  <si>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</si>
  <si>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</si>
  <si>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</si>
  <si>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</si>
  <si>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</si>
  <si>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</si>
  <si>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</si>
  <si>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</si>
  <si>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</si>
  <si>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</si>
  <si>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</si>
  <si>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</si>
  <si>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</si>
  <si>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</si>
  <si>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</si>
  <si>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</si>
  <si>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</si>
  <si>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</si>
  <si>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</si>
  <si>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</si>
  <si>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</si>
  <si>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</si>
  <si>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</si>
  <si>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</si>
  <si>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</si>
  <si>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</si>
  <si>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</si>
  <si>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</si>
  <si>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</si>
  <si>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</si>
  <si>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</si>
  <si>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</si>
  <si>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</si>
  <si>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</si>
  <si>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</si>
  <si>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</si>
  <si>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</si>
  <si>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</si>
  <si>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</si>
  <si>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</si>
  <si>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</si>
  <si>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</si>
  <si>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</si>
  <si>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</si>
  <si>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</si>
  <si>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</si>
  <si>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</si>
  <si>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</si>
  <si>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</si>
  <si>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</si>
  <si>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</si>
  <si>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</si>
  <si>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</si>
  <si>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</si>
  <si>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</si>
  <si>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</si>
  <si>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</si>
  <si>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</si>
  <si>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</si>
  <si>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</si>
  <si>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</si>
  <si>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</si>
  <si>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</si>
  <si>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</si>
  <si>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</si>
  <si>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</si>
  <si>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</si>
  <si>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</si>
  <si>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</si>
  <si>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</si>
  <si>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</si>
  <si>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</si>
  <si>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</si>
  <si>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</si>
  <si>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</si>
  <si>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</si>
  <si>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</si>
  <si>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</si>
  <si>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</si>
  <si>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</si>
  <si>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</si>
  <si>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</si>
  <si>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</si>
  <si>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</si>
  <si>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</si>
  <si>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</si>
  <si>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</si>
  <si>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</si>
  <si>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</si>
  <si>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</si>
  <si>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</si>
  <si>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</si>
  <si>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</si>
  <si>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</si>
  <si>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</si>
  <si>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</si>
  <si>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</si>
  <si>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</si>
  <si>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</si>
  <si>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</si>
  <si>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</si>
  <si>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</si>
  <si>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</si>
  <si>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</si>
  <si>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</si>
  <si>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</si>
  <si>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</si>
  <si>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</si>
  <si>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</si>
  <si>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</si>
  <si>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</si>
  <si>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</si>
  <si>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</si>
  <si>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</si>
  <si>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</si>
  <si>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</si>
  <si>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</si>
  <si>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</si>
  <si>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</si>
  <si>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</si>
  <si>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</si>
  <si>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</si>
  <si>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</si>
  <si>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</si>
  <si>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</si>
  <si>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</si>
  <si>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</si>
  <si>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</si>
  <si>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</si>
  <si>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</si>
  <si>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</si>
  <si>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</si>
  <si>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</si>
  <si>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</si>
  <si>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</si>
  <si>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</si>
  <si>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</si>
  <si>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</si>
  <si>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</si>
  <si>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</si>
  <si>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</si>
  <si>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</si>
  <si>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</si>
  <si>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</si>
  <si>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</si>
  <si>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</si>
  <si>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</si>
  <si>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</si>
  <si>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</si>
  <si>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</si>
  <si>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</si>
  <si>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</si>
  <si>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</si>
  <si>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</si>
  <si>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</si>
  <si>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</si>
  <si>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</si>
  <si>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</si>
  <si>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</si>
  <si>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</si>
  <si>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</si>
  <si>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</si>
  <si>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</si>
  <si>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</si>
  <si>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</si>
  <si>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</si>
  <si>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</si>
  <si>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</si>
  <si>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</si>
  <si>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</si>
  <si>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</si>
  <si>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</si>
  <si>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</si>
  <si>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</si>
  <si>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</si>
  <si>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</si>
  <si>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</si>
  <si>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</si>
  <si>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</si>
  <si>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</si>
  <si>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</si>
  <si>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</si>
  <si>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</si>
  <si>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</si>
  <si>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</si>
  <si>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</si>
  <si>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</si>
  <si>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</si>
  <si>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</si>
  <si>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</si>
  <si>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</si>
  <si>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</si>
  <si>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</si>
  <si>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</si>
  <si>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</si>
  <si>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</si>
  <si>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</si>
  <si>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</si>
  <si>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</si>
  <si>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</si>
  <si>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</si>
  <si>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</si>
  <si>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</si>
  <si>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</si>
  <si>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</si>
  <si>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</si>
  <si>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</si>
  <si>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</si>
  <si>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</si>
  <si>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</si>
  <si>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</si>
  <si>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</si>
  <si>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</si>
  <si>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</si>
  <si>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</si>
  <si>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</si>
  <si>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</si>
  <si>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</si>
  <si>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</si>
  <si>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</si>
  <si>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</si>
  <si>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</si>
  <si>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</si>
  <si>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</si>
  <si>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</si>
  <si>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</si>
  <si>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</si>
  <si>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</si>
  <si>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</si>
  <si>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</si>
  <si>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</si>
  <si>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</si>
  <si>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</si>
  <si>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</si>
  <si>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</si>
  <si>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</si>
  <si>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</si>
  <si>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</si>
  <si>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</si>
  <si>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</si>
  <si>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</si>
  <si>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</si>
  <si>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</si>
  <si>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</si>
  <si>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</si>
  <si>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</si>
  <si>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</si>
  <si>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</si>
  <si>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</si>
  <si>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</si>
  <si>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</si>
  <si>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</si>
  <si>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</si>
  <si>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</si>
  <si>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</si>
  <si>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</si>
  <si>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</si>
  <si>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</si>
  <si>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</si>
  <si>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</si>
  <si>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</si>
  <si>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</si>
  <si>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</si>
  <si>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</si>
  <si>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</si>
  <si>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</si>
  <si>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</si>
  <si>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</si>
  <si>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</si>
  <si>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</si>
  <si>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</si>
  <si>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</si>
  <si>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</si>
  <si>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</si>
  <si>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</si>
  <si>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</si>
  <si>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</si>
  <si>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</si>
  <si>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</si>
  <si>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</si>
  <si>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</si>
  <si>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</si>
  <si>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</si>
  <si>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</si>
  <si>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</si>
  <si>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</si>
  <si>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</si>
  <si>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</si>
  <si>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</si>
  <si>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</si>
  <si>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</si>
  <si>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</si>
  <si>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</si>
  <si>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</si>
  <si>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</si>
  <si>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</si>
  <si>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</si>
  <si>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</si>
  <si>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</si>
  <si>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</si>
  <si>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</si>
  <si>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</si>
  <si>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</si>
  <si>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</si>
  <si>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</si>
  <si>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</si>
  <si>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</si>
  <si>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</si>
  <si>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</si>
  <si>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</si>
  <si>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</si>
  <si>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</si>
  <si>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</si>
  <si>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</si>
  <si>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</si>
  <si>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</si>
  <si>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</si>
  <si>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</si>
  <si>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</si>
  <si>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</si>
  <si>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</si>
  <si>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</si>
  <si>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</si>
  <si>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</si>
  <si>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</si>
  <si>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</si>
  <si>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</si>
  <si>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</si>
  <si>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</si>
  <si>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</si>
  <si>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</si>
  <si>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</si>
  <si>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</si>
  <si>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</si>
  <si>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</si>
  <si>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</si>
  <si>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</si>
  <si>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</si>
  <si>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</si>
  <si>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</si>
  <si>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</si>
  <si>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</si>
  <si>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</si>
  <si>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</si>
  <si>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</si>
  <si>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</si>
  <si>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</si>
  <si>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</si>
  <si>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</si>
  <si>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</si>
  <si>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</si>
  <si>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</si>
  <si>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</si>
  <si>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</si>
  <si>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</si>
  <si>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</si>
  <si>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</si>
  <si>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</si>
  <si>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</si>
  <si>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</si>
  <si>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</si>
  <si>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</si>
  <si>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</si>
  <si>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</si>
  <si>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</si>
  <si>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</si>
  <si>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</si>
  <si>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</si>
  <si>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</si>
  <si>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</si>
  <si>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</si>
  <si>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</si>
  <si>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</si>
  <si>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</si>
  <si>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</si>
  <si>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</si>
  <si>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</si>
  <si>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</si>
  <si>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</si>
  <si>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</si>
  <si>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</si>
  <si>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</si>
  <si>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</si>
  <si>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</si>
  <si>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</si>
  <si>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</si>
  <si>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</si>
  <si>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</si>
  <si>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</si>
  <si>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</si>
  <si>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</si>
  <si>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</si>
  <si>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</si>
  <si>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</si>
  <si>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</si>
  <si>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</si>
  <si>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</si>
  <si>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</si>
  <si>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</si>
  <si>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</si>
  <si>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</si>
  <si>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</si>
  <si>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</si>
  <si>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</si>
  <si>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</si>
  <si>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</si>
  <si>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</si>
  <si>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</si>
  <si>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</si>
  <si>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</si>
  <si>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</si>
  <si>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</si>
  <si>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</si>
  <si>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</si>
  <si>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</si>
  <si>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</si>
  <si>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</si>
  <si>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</si>
  <si>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</si>
  <si>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</si>
  <si>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</si>
  <si>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</si>
  <si>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</si>
  <si>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</si>
  <si>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</si>
  <si>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</si>
  <si>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</si>
  <si>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</si>
  <si>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</si>
  <si>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</si>
  <si>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</si>
  <si>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</si>
  <si>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</si>
  <si>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</si>
  <si>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</si>
  <si>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</si>
  <si>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</si>
  <si>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</si>
  <si>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</si>
  <si>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</si>
  <si>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</si>
  <si>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</si>
  <si>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</si>
  <si>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</si>
  <si>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</si>
  <si>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</si>
  <si>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</si>
  <si>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</si>
  <si>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</si>
  <si>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</si>
  <si>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</si>
  <si>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</si>
  <si>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</si>
  <si>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</si>
  <si>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</si>
  <si>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</si>
  <si>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</si>
  <si>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</si>
  <si>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</si>
  <si>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</si>
  <si>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</si>
  <si>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</si>
  <si>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</si>
  <si>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</si>
  <si>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</si>
  <si>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</si>
  <si>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</si>
  <si>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</si>
  <si>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</si>
  <si>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</si>
  <si>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</si>
  <si>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</si>
  <si>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</si>
  <si>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</si>
  <si>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</si>
  <si>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</si>
  <si>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</si>
  <si>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</si>
  <si>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</si>
  <si>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</si>
  <si>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</si>
  <si>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</si>
  <si>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</si>
  <si>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</si>
  <si>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</si>
  <si>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</si>
  <si>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</si>
  <si>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</si>
  <si>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</si>
  <si>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</si>
  <si>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</si>
  <si>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</si>
  <si>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</si>
  <si>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</si>
  <si>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</si>
  <si>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</si>
  <si>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</si>
  <si>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</si>
  <si>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</si>
  <si>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</si>
  <si>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</si>
  <si>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</si>
  <si>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</si>
  <si>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</si>
  <si>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</si>
  <si>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</si>
  <si>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</si>
  <si>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</si>
  <si>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</si>
  <si>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</si>
  <si>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</si>
  <si>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</si>
  <si>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</si>
  <si>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</si>
  <si>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</si>
  <si>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</si>
  <si>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</si>
  <si>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</si>
  <si>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</si>
  <si>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</si>
  <si>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</si>
  <si>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</si>
  <si>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</si>
  <si>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</si>
  <si>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</si>
  <si>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</si>
  <si>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</si>
  <si>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</si>
  <si>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</si>
  <si>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</si>
  <si>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</si>
  <si>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</si>
  <si>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</si>
  <si>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</si>
  <si>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</si>
  <si>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</si>
  <si>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</si>
  <si>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</si>
  <si>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</si>
  <si>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</si>
  <si>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</si>
  <si>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</si>
  <si>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</si>
  <si>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</si>
  <si>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</si>
  <si>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</si>
  <si>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</si>
  <si>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</si>
  <si>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</si>
  <si>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</si>
  <si>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</si>
  <si>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</si>
  <si>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</si>
  <si>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</si>
  <si>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</si>
  <si>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</si>
  <si>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</si>
  <si>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</si>
  <si>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</si>
  <si>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</si>
  <si>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</si>
  <si>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</si>
  <si>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</si>
  <si>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</si>
  <si>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</si>
  <si>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</si>
  <si>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</si>
  <si>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</si>
  <si>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</si>
  <si>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</si>
  <si>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</si>
  <si>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</si>
  <si>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</si>
  <si>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</si>
  <si>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</si>
  <si>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</si>
  <si>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</si>
  <si>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</si>
  <si>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</si>
  <si>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</si>
  <si>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</si>
  <si>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</si>
  <si>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</si>
  <si>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</si>
  <si>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</si>
  <si>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</si>
  <si>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</si>
  <si>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</si>
  <si>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</si>
  <si>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</si>
  <si>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</si>
  <si>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</si>
  <si>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</si>
  <si>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</si>
  <si>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</si>
  <si>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</si>
  <si>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</si>
  <si>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</si>
  <si>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</si>
  <si>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</si>
  <si>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</si>
  <si>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</si>
  <si>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</si>
  <si>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</si>
  <si>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</si>
  <si>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</si>
  <si>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</si>
  <si>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</si>
  <si>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</si>
  <si>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</si>
  <si>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</si>
  <si>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</si>
  <si>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</si>
  <si>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</si>
  <si>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</si>
  <si>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</si>
  <si>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</si>
  <si>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</si>
  <si>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</si>
  <si>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</si>
  <si>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</si>
  <si>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</si>
  <si>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</si>
  <si>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</si>
  <si>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</si>
  <si>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</si>
  <si>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</si>
  <si>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</si>
  <si>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</si>
  <si>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</si>
  <si>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</si>
  <si>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</si>
  <si>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</si>
  <si>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</si>
  <si>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</si>
  <si>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</si>
  <si>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</si>
  <si>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</si>
  <si>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</si>
  <si>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</si>
  <si>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</si>
  <si>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</si>
  <si>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</si>
  <si>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</si>
  <si>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</si>
  <si>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</si>
  <si>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</si>
  <si>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</si>
  <si>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</si>
  <si>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</si>
  <si>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</si>
  <si>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</si>
  <si>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</si>
  <si>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</si>
  <si>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</si>
  <si>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</si>
  <si>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</si>
  <si>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</si>
  <si>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</si>
  <si>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</si>
  <si>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</si>
  <si>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</si>
  <si>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</si>
  <si>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</si>
  <si>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</si>
  <si>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</si>
  <si>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</si>
  <si>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</si>
  <si>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</si>
  <si>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</si>
  <si>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</si>
  <si>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</si>
  <si>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</si>
  <si>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</si>
  <si>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</si>
  <si>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</si>
  <si>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</si>
  <si>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</si>
  <si>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</si>
  <si>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</si>
  <si>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</si>
  <si>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</si>
  <si>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</si>
  <si>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</si>
  <si>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</si>
  <si>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</si>
  <si>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</si>
  <si>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</si>
  <si>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</si>
  <si>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</si>
  <si>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</si>
  <si>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</si>
  <si>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</si>
  <si>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</si>
  <si>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</si>
  <si>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</si>
  <si>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</si>
  <si>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</si>
  <si>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</si>
  <si>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</si>
  <si>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</si>
  <si>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</si>
  <si>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</si>
  <si>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</si>
  <si>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</si>
  <si>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</si>
  <si>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</si>
  <si>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</si>
  <si>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</si>
  <si>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</si>
  <si>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</si>
  <si>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</si>
  <si>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</si>
  <si>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</si>
  <si>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</si>
  <si>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</si>
  <si>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</si>
  <si>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</si>
  <si>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</si>
  <si>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</si>
  <si>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</si>
  <si>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</si>
  <si>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</si>
  <si>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</si>
  <si>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</si>
  <si>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</si>
  <si>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</si>
  <si>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</si>
  <si>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</si>
  <si>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</si>
  <si>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</si>
  <si>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</si>
  <si>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</si>
  <si>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</si>
  <si>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</si>
  <si>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</si>
  <si>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</si>
  <si>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</si>
  <si>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</si>
  <si>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</si>
  <si>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</si>
  <si>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</si>
  <si>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</si>
  <si>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</si>
  <si>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</si>
  <si>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</si>
  <si>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</si>
  <si>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</si>
  <si>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</si>
  <si>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</si>
  <si>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</si>
  <si>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</si>
  <si>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</si>
  <si>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</si>
  <si>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</si>
  <si>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</si>
  <si>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</si>
  <si>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</si>
  <si>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</si>
  <si>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</si>
  <si>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</si>
  <si>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</si>
  <si>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</si>
  <si>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</si>
  <si>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</si>
  <si>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</si>
  <si>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</si>
  <si>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</si>
  <si>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</si>
  <si>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</si>
  <si>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</si>
  <si>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</si>
  <si>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</si>
  <si>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</si>
  <si>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</si>
  <si>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</si>
  <si>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</si>
  <si>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</si>
  <si>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</si>
  <si>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</si>
  <si>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</si>
  <si>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</si>
  <si>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</si>
  <si>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</si>
  <si>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</si>
  <si>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</si>
  <si>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</si>
  <si>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</si>
  <si>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</si>
  <si>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</si>
  <si>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</si>
  <si>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</si>
  <si>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</si>
  <si>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</si>
  <si>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</si>
  <si>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</si>
  <si>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</si>
  <si>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</si>
  <si>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</si>
  <si>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</si>
  <si>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</si>
  <si>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</si>
  <si>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</si>
  <si>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</si>
  <si>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</si>
  <si>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</si>
  <si>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</si>
  <si>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</si>
  <si>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</si>
  <si>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</si>
  <si>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</si>
  <si>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</si>
  <si>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</si>
  <si>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</si>
  <si>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</si>
  <si>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</si>
  <si>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</si>
  <si>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</si>
  <si>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</si>
  <si>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</si>
  <si>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</si>
  <si>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</si>
  <si>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</si>
  <si>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</si>
  <si>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</si>
  <si>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</si>
  <si>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</si>
  <si>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</si>
  <si>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</si>
  <si>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</si>
  <si>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</si>
  <si>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</si>
  <si>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</si>
  <si>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</si>
  <si>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</si>
  <si>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</si>
  <si>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</si>
  <si>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</si>
  <si>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</si>
  <si>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</si>
  <si>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</si>
  <si>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</si>
  <si>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</si>
  <si>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</si>
  <si>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</si>
  <si>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</si>
  <si>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</si>
  <si>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</si>
  <si>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</si>
  <si>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</si>
  <si>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</si>
  <si>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</si>
  <si>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</si>
  <si>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</si>
  <si>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</si>
  <si>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</si>
  <si>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</si>
  <si>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</si>
  <si>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</si>
  <si>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</si>
  <si>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</si>
  <si>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</si>
  <si>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</si>
  <si>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</si>
  <si>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</si>
  <si>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</si>
  <si>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</si>
  <si>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</si>
  <si>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</si>
  <si>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</si>
  <si>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</si>
  <si>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</si>
  <si>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</si>
  <si>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</si>
  <si>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</si>
  <si>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</si>
  <si>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</si>
  <si>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</si>
  <si>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</si>
  <si>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</si>
  <si>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</si>
  <si>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</si>
  <si>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</si>
  <si>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</si>
  <si>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</si>
  <si>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</si>
  <si>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</si>
  <si>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</si>
  <si>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</si>
  <si>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</si>
  <si>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</si>
  <si>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</si>
  <si>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</si>
  <si>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</si>
  <si>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</si>
  <si>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</si>
  <si>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</si>
  <si>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</si>
  <si>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</si>
  <si>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</si>
  <si>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</si>
  <si>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</si>
  <si>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</si>
  <si>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</si>
  <si>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</si>
  <si>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</si>
  <si>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</si>
  <si>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</si>
  <si>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</si>
  <si>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</si>
  <si>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</si>
  <si>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</si>
  <si>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</si>
  <si>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</si>
  <si>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</si>
  <si>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</si>
  <si>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</si>
  <si>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</si>
  <si>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</si>
  <si>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</si>
  <si>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</si>
  <si>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</si>
  <si>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</si>
  <si>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</si>
  <si>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</si>
  <si>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</si>
  <si>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</si>
  <si>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</si>
  <si>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</si>
  <si>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</si>
  <si>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</si>
  <si>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</si>
  <si>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</si>
  <si>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</si>
  <si>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</si>
  <si>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</si>
  <si>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</si>
  <si>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</si>
  <si>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</si>
  <si>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</si>
  <si>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</si>
  <si>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</si>
  <si>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</si>
  <si>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</si>
  <si>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</si>
  <si>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</si>
  <si>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</si>
  <si>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</si>
  <si>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</si>
  <si>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</si>
  <si>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</si>
  <si>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</si>
  <si>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</si>
  <si>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</si>
  <si>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</si>
  <si>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</si>
  <si>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</si>
  <si>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</si>
  <si>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</si>
  <si>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</si>
  <si>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</si>
  <si>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</si>
  <si>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</si>
  <si>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</si>
  <si>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</si>
  <si>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</si>
  <si>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</si>
  <si>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</si>
  <si>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</si>
  <si>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</si>
  <si>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</si>
  <si>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</si>
  <si>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</si>
  <si>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</si>
  <si>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</si>
  <si>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</si>
  <si>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</si>
  <si>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</si>
  <si>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</si>
  <si>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</si>
  <si>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</si>
  <si>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</si>
  <si>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</si>
  <si>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</si>
  <si>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</si>
  <si>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</si>
  <si>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</si>
  <si>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</si>
  <si>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</si>
  <si>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</si>
  <si>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</si>
  <si>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</si>
  <si>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</si>
  <si>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</si>
  <si>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</si>
  <si>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</si>
  <si>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</si>
  <si>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</si>
  <si>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</si>
  <si>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</si>
  <si>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</si>
  <si>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</si>
  <si>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</si>
  <si>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</si>
  <si>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</si>
  <si>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</si>
  <si>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</si>
  <si>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</si>
  <si>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</si>
  <si>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</si>
  <si>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</si>
  <si>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</si>
  <si>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</si>
  <si>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</si>
  <si>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</si>
  <si>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</si>
  <si>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</si>
  <si>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</si>
  <si>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</si>
  <si>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</si>
  <si>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</si>
  <si>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</si>
  <si>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</si>
  <si>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</si>
  <si>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</si>
  <si>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</si>
  <si>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</si>
  <si>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</si>
  <si>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</si>
  <si>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</si>
  <si>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</si>
  <si>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</si>
  <si>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</si>
  <si>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</si>
  <si>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</si>
  <si>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</si>
  <si>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</si>
  <si>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</si>
  <si>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</si>
  <si>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</si>
  <si>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</si>
  <si>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</si>
  <si>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</si>
  <si>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</si>
  <si>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</si>
  <si>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</si>
  <si>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</si>
  <si>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</si>
  <si>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</si>
  <si>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</si>
  <si>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</si>
  <si>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</si>
  <si>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</si>
  <si>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</si>
  <si>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</si>
  <si>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</si>
  <si>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</si>
  <si>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</si>
  <si>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</si>
  <si>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</si>
  <si>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</si>
  <si>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</si>
  <si>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</si>
  <si>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</si>
  <si>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</si>
  <si>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</si>
  <si>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</si>
  <si>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</si>
  <si>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</si>
  <si>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</si>
  <si>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</si>
  <si>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</si>
  <si>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</si>
  <si>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</si>
  <si>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</si>
  <si>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</si>
  <si>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</si>
  <si>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</si>
  <si>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</si>
  <si>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</si>
  <si>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</si>
  <si>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</si>
  <si>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</si>
  <si>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</si>
  <si>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</si>
  <si>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</si>
  <si>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</si>
  <si>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</si>
  <si>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</si>
  <si>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</si>
  <si>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</si>
  <si>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</si>
  <si>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</si>
  <si>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</si>
  <si>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</si>
  <si>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</si>
  <si>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</si>
  <si>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</si>
  <si>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</si>
  <si>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</si>
  <si>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</si>
  <si>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</si>
  <si>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</si>
  <si>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</si>
  <si>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</si>
  <si>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</si>
  <si>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</si>
  <si>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</si>
  <si>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</si>
  <si>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</si>
  <si>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</si>
  <si>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</si>
  <si>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</si>
  <si>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</si>
  <si>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</si>
  <si>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</si>
  <si>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</si>
  <si>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</si>
  <si>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</si>
  <si>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</si>
  <si>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</si>
  <si>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</si>
  <si>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</si>
  <si>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</si>
  <si>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</si>
  <si>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</si>
  <si>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</si>
  <si>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</si>
  <si>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</si>
  <si>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</si>
  <si>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</si>
  <si>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</si>
  <si>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</si>
  <si>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</si>
  <si>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</si>
  <si>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</si>
  <si>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</si>
  <si>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</si>
  <si>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</si>
  <si>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</si>
  <si>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</si>
  <si>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</si>
  <si>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</si>
  <si>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</si>
  <si>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</si>
  <si>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</si>
  <si>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</si>
  <si>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</si>
  <si>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</si>
  <si>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</si>
  <si>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</si>
  <si>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</si>
  <si>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</si>
  <si>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</si>
  <si>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</si>
  <si>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</si>
  <si>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</si>
  <si>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</si>
  <si>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</si>
  <si>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</si>
  <si>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</si>
  <si>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</si>
  <si>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</si>
  <si>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</si>
  <si>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</si>
  <si>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</si>
  <si>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</si>
  <si>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</si>
  <si>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</si>
  <si>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</si>
  <si>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</si>
  <si>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</si>
  <si>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</si>
  <si>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</si>
  <si>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</si>
  <si>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</si>
  <si>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</si>
  <si>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</si>
  <si>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</si>
  <si>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</si>
  <si>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</si>
  <si>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</si>
  <si>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</si>
  <si>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</si>
  <si>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</si>
  <si>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</si>
  <si>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</si>
  <si>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</si>
  <si>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</si>
  <si>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</si>
  <si>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</si>
  <si>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</si>
  <si>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</si>
  <si>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</si>
  <si>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</si>
  <si>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</si>
  <si>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</si>
  <si>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</si>
  <si>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</si>
  <si>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</si>
  <si>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</si>
  <si>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</si>
  <si>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</si>
  <si>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</si>
  <si>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</si>
  <si>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</si>
  <si>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</si>
  <si>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</si>
  <si>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</si>
  <si>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</si>
  <si>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</si>
  <si>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</si>
  <si>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</si>
  <si>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</si>
  <si>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</si>
  <si>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</si>
  <si>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</si>
  <si>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</si>
  <si>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</si>
  <si>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</si>
  <si>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</si>
  <si>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</si>
  <si>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</si>
  <si>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</si>
  <si>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</si>
  <si>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</si>
  <si>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</si>
  <si>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</si>
  <si>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</si>
  <si>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</si>
  <si>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</si>
  <si>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</si>
  <si>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</si>
  <si>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</si>
  <si>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</si>
  <si>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</si>
  <si>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</si>
  <si>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</si>
  <si>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</si>
  <si>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</si>
  <si>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</si>
  <si>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</si>
  <si>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</si>
  <si>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</si>
  <si>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</si>
  <si>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</si>
  <si>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</si>
  <si>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</si>
  <si>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</si>
  <si>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</si>
  <si>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</si>
  <si>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</si>
  <si>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</si>
  <si>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</si>
  <si>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</si>
  <si>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</si>
  <si>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</si>
  <si>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</si>
  <si>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</si>
  <si>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</si>
  <si>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</si>
  <si>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</si>
  <si>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</si>
  <si>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</si>
  <si>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</si>
  <si>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</si>
  <si>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</si>
  <si>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</si>
  <si>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</si>
  <si>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</si>
  <si>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</si>
  <si>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</si>
  <si>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</si>
  <si>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</si>
  <si>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</si>
  <si>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</si>
  <si>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</si>
  <si>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</si>
  <si>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</si>
  <si>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</si>
  <si>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</si>
  <si>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</si>
  <si>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</si>
  <si>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</si>
  <si>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</si>
  <si>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</si>
  <si>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</si>
  <si>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</si>
  <si>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</si>
  <si>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</si>
  <si>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</si>
  <si>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</si>
  <si>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</si>
  <si>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</si>
  <si>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</si>
  <si>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</si>
  <si>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</si>
  <si>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</si>
  <si>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</si>
  <si>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</si>
  <si>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</si>
  <si>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</si>
  <si>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</si>
  <si>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</si>
  <si>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</si>
  <si>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</si>
  <si>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</si>
  <si>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</si>
  <si>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</si>
  <si>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</si>
  <si>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</si>
  <si>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</si>
  <si>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</si>
  <si>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</si>
  <si>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</si>
  <si>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</si>
  <si>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</si>
  <si>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</si>
  <si>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</si>
  <si>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</si>
  <si>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</si>
  <si>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</si>
  <si>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</si>
  <si>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</si>
  <si>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</si>
  <si>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</si>
  <si>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</si>
  <si>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</si>
  <si>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</si>
  <si>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</si>
  <si>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</si>
  <si>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</si>
  <si>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</si>
  <si>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</si>
  <si>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</si>
  <si>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</si>
  <si>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</si>
  <si>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</si>
  <si>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</si>
  <si>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</si>
  <si>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</si>
  <si>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</si>
  <si>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</si>
  <si>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</si>
  <si>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</si>
  <si>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</si>
  <si>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</si>
  <si>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</si>
  <si>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</si>
  <si>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</si>
  <si>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</si>
  <si>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</si>
  <si>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</si>
  <si>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</si>
  <si>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</si>
  <si>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</si>
  <si>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</si>
  <si>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</si>
  <si>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</si>
  <si>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</si>
  <si>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</si>
  <si>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</si>
  <si>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</si>
  <si>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</si>
  <si>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</si>
  <si>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</si>
  <si>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</si>
  <si>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</si>
  <si>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</si>
  <si>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</si>
  <si>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</si>
  <si>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</si>
  <si>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</si>
  <si>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</si>
  <si>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</si>
  <si>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</si>
  <si>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</si>
  <si>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</si>
  <si>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</si>
  <si>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</si>
  <si>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</si>
  <si>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</si>
  <si>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</si>
  <si>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</si>
  <si>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</si>
  <si>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</si>
  <si>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</si>
  <si>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</si>
  <si>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</si>
  <si>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</si>
  <si>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</si>
  <si>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</si>
  <si>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</si>
  <si>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</si>
  <si>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</si>
  <si>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</si>
  <si>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</si>
  <si>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</si>
  <si>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</si>
  <si>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</si>
  <si>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</si>
  <si>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</si>
  <si>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</si>
  <si>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</si>
  <si>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</si>
  <si>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</si>
  <si>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</si>
  <si>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</si>
  <si>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</si>
  <si>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</si>
  <si>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</si>
  <si>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</si>
  <si>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</si>
  <si>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</si>
  <si>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</si>
  <si>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</si>
  <si>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</si>
  <si>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</si>
  <si>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</si>
  <si>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</si>
  <si>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</si>
  <si>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</si>
  <si>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</si>
  <si>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</si>
  <si>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</si>
  <si>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</si>
  <si>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</si>
  <si>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</si>
  <si>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</si>
  <si>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</si>
  <si>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</si>
  <si>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</si>
  <si>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</si>
  <si>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</si>
  <si>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</si>
  <si>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</si>
  <si>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</si>
  <si>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</si>
  <si>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</si>
  <si>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</si>
  <si>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</si>
  <si>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</si>
  <si>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</si>
  <si>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</si>
  <si>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</si>
  <si>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</si>
  <si>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</si>
  <si>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</si>
  <si>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</si>
  <si>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</si>
  <si>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</si>
  <si>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</si>
  <si>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</si>
  <si>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</si>
  <si>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</si>
  <si>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</si>
  <si>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</si>
  <si>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</si>
  <si>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</si>
  <si>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</si>
  <si>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</si>
  <si>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</si>
  <si>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</si>
  <si>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</si>
  <si>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</si>
  <si>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</si>
  <si>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</si>
  <si>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</si>
  <si>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</si>
  <si>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</si>
  <si>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</si>
  <si>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</si>
  <si>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</si>
  <si>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</si>
  <si>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</si>
  <si>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</si>
  <si>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</si>
  <si>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</si>
  <si>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</si>
  <si>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</si>
  <si>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</si>
  <si>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</si>
  <si>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</si>
  <si>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</si>
  <si>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</si>
  <si>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</si>
  <si>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</si>
  <si>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</si>
  <si>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</si>
  <si>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</si>
  <si>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</si>
  <si>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</si>
  <si>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</si>
  <si>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</si>
  <si>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</si>
  <si>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</si>
  <si>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</si>
  <si>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</si>
  <si>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</si>
  <si>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</si>
  <si>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</si>
  <si>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</si>
  <si>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</si>
  <si>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</si>
  <si>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</si>
  <si>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</si>
  <si>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</si>
  <si>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</si>
  <si>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</si>
  <si>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</si>
  <si>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</si>
  <si>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</si>
  <si>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</si>
  <si>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</si>
  <si>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</si>
  <si>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</si>
  <si>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</si>
  <si>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</si>
  <si>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</si>
  <si>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</si>
  <si>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</si>
  <si>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</si>
  <si>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</si>
  <si>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</si>
  <si>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</si>
  <si>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</si>
  <si>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</si>
  <si>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</si>
  <si>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</si>
  <si>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</si>
  <si>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</si>
  <si>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</si>
  <si>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</si>
  <si>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</si>
  <si>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</si>
  <si>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</si>
  <si>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</si>
  <si>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</si>
  <si>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</si>
  <si>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</si>
  <si>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</si>
  <si>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</si>
  <si>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</si>
  <si>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</si>
  <si>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</si>
  <si>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</si>
  <si>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</si>
  <si>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</si>
  <si>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</si>
  <si>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</si>
  <si>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</si>
  <si>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</si>
  <si>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</si>
  <si>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</si>
  <si>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</si>
  <si>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</si>
  <si>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</si>
  <si>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</si>
  <si>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</si>
  <si>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</si>
  <si>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</si>
  <si>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</si>
  <si>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</si>
  <si>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</si>
  <si>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</si>
  <si>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</si>
  <si>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</si>
  <si>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</si>
  <si>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</si>
  <si>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</si>
  <si>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</si>
  <si>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</si>
  <si>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</si>
  <si>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</si>
  <si>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</si>
  <si>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</si>
  <si>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</si>
  <si>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</si>
  <si>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</si>
  <si>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</si>
  <si>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</si>
  <si>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</si>
  <si>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</si>
  <si>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</si>
  <si>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</si>
  <si>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</si>
  <si>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</si>
  <si>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</si>
  <si>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</si>
  <si>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</si>
  <si>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</si>
  <si>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</si>
  <si>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</si>
  <si>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</si>
  <si>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</si>
  <si>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</si>
  <si>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</si>
  <si>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</si>
  <si>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</si>
  <si>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</si>
  <si>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</si>
  <si>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</si>
  <si>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</si>
  <si>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</si>
  <si>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</si>
  <si>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</si>
  <si>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</si>
  <si>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</si>
  <si>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</si>
  <si>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</si>
  <si>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</si>
  <si>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</si>
  <si>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</si>
  <si>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</si>
  <si>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</si>
  <si>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</si>
  <si>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</si>
  <si>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</si>
  <si>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</si>
  <si>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</si>
  <si>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</si>
  <si>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</si>
  <si>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</si>
  <si>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</si>
  <si>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</si>
  <si>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</si>
  <si>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</si>
  <si>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</si>
  <si>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</si>
  <si>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</si>
  <si>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</si>
  <si>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</si>
  <si>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</si>
  <si>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</si>
  <si>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</si>
  <si>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</si>
  <si>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</si>
  <si>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</si>
  <si>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</si>
  <si>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</si>
  <si>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</si>
  <si>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</si>
  <si>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</si>
  <si>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</si>
  <si>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</si>
  <si>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</si>
  <si>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</si>
  <si>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</si>
  <si>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</si>
  <si>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</si>
  <si>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</si>
  <si>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</si>
  <si>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</si>
  <si>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</si>
  <si>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</si>
  <si>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</si>
  <si>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</si>
  <si>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</si>
  <si>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</si>
  <si>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</si>
  <si>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</si>
  <si>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</si>
  <si>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</si>
  <si>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</si>
  <si>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</si>
  <si>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</si>
  <si>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</si>
  <si>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</si>
  <si>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</si>
  <si>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</si>
  <si>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</si>
  <si>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</si>
  <si>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</si>
  <si>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</si>
  <si>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</si>
  <si>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</si>
  <si>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</si>
  <si>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</si>
  <si>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</si>
  <si>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</si>
  <si>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</si>
  <si>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</si>
  <si>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</si>
  <si>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</si>
  <si>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</si>
  <si>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</si>
  <si>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</si>
  <si>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</si>
  <si>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</si>
  <si>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</si>
  <si>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</si>
  <si>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</si>
  <si>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</si>
  <si>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</si>
  <si>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</si>
  <si>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</si>
  <si>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</si>
  <si>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</si>
  <si>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</si>
  <si>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</si>
  <si>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</si>
  <si>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</si>
  <si>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</si>
  <si>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</si>
  <si>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</si>
  <si>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</si>
  <si>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</si>
  <si>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</si>
  <si>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</si>
  <si>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</si>
  <si>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</si>
  <si>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</si>
  <si>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</si>
  <si>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</si>
  <si>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</si>
  <si>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</si>
  <si>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</si>
  <si>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</si>
  <si>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</si>
  <si>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</si>
  <si>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</si>
  <si>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</si>
  <si>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</si>
  <si>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</si>
  <si>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</si>
  <si>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</si>
  <si>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</si>
  <si>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</si>
  <si>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</si>
  <si>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</si>
  <si>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</si>
  <si>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</si>
  <si>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</si>
  <si>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</si>
  <si>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</si>
  <si>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</si>
  <si>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</si>
  <si>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</si>
  <si>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</si>
  <si>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</si>
  <si>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</si>
  <si>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</si>
  <si>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</si>
  <si>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</si>
  <si>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</si>
  <si>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</si>
  <si>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</si>
  <si>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</si>
  <si>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</si>
  <si>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</si>
  <si>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</si>
  <si>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</si>
  <si>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</si>
  <si>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</si>
  <si>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</si>
  <si>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</si>
  <si>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</si>
  <si>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</si>
  <si>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</si>
  <si>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</si>
  <si>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</si>
  <si>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</si>
  <si>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</si>
  <si>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</si>
  <si>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</si>
  <si>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</si>
  <si>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</si>
  <si>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</si>
  <si>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</si>
  <si>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</si>
  <si>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</si>
  <si>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</si>
  <si>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</si>
  <si>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</si>
  <si>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</si>
  <si>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</si>
  <si>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</si>
  <si>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</si>
  <si>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</si>
  <si>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</si>
  <si>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</si>
  <si>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</si>
  <si>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</si>
  <si>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</si>
  <si>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</si>
  <si>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</si>
  <si>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</si>
  <si>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</si>
  <si>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</si>
  <si>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</si>
  <si>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</si>
  <si>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</si>
  <si>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</si>
  <si>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</si>
  <si>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</si>
  <si>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</si>
  <si>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</si>
  <si>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</si>
  <si>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</si>
  <si>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</si>
  <si>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</si>
  <si>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</si>
  <si>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</si>
  <si>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</si>
  <si>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</si>
  <si>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</si>
  <si>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</si>
  <si>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</si>
  <si>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</si>
  <si>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</si>
  <si>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</si>
  <si>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</si>
  <si>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</si>
  <si>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</si>
  <si>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</si>
  <si>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</si>
  <si>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</si>
  <si>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</si>
  <si>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</si>
  <si>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</si>
  <si>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</si>
  <si>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</si>
  <si>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</si>
  <si>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</si>
  <si>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</si>
  <si>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</si>
  <si>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</si>
  <si>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</si>
  <si>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</si>
  <si>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</si>
  <si>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</si>
  <si>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</si>
  <si>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</si>
  <si>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</si>
  <si>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</si>
  <si>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</si>
  <si>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</si>
  <si>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</si>
  <si>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</si>
  <si>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</si>
  <si>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</si>
  <si>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</si>
  <si>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</si>
  <si>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</si>
  <si>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</si>
  <si>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</si>
  <si>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</si>
  <si>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</si>
  <si>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</si>
  <si>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</si>
  <si>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</si>
  <si>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</si>
  <si>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</si>
  <si>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</si>
  <si>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</si>
  <si>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</si>
  <si>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</si>
  <si>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</si>
  <si>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</si>
  <si>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</si>
  <si>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</si>
  <si>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</si>
  <si>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</si>
  <si>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</si>
  <si>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</si>
  <si>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</si>
  <si>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</si>
  <si>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</si>
  <si>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</si>
  <si>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</si>
  <si>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</si>
  <si>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</si>
  <si>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</si>
  <si>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</si>
  <si>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</si>
  <si>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</si>
  <si>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</si>
  <si>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</si>
  <si>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</si>
  <si>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</si>
  <si>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</si>
  <si>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</si>
  <si>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</si>
  <si>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</si>
  <si>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</si>
  <si>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</si>
  <si>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</si>
  <si>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</si>
  <si>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</si>
  <si>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</si>
  <si>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</si>
  <si>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</si>
  <si>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</si>
  <si>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</si>
  <si>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</si>
  <si>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</si>
  <si>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</si>
  <si>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</si>
  <si>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</si>
  <si>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</si>
  <si>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</si>
  <si>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</si>
  <si>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</si>
  <si>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</si>
  <si>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</si>
  <si>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</si>
  <si>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</si>
  <si>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</si>
  <si>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</si>
  <si>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</si>
  <si>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</si>
  <si>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</si>
  <si>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</si>
  <si>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</si>
  <si>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</si>
  <si>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</si>
  <si>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</si>
  <si>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</si>
  <si>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</si>
  <si>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</si>
  <si>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</si>
  <si>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</si>
  <si>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</si>
  <si>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</si>
  <si>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</si>
  <si>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</si>
  <si>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</si>
  <si>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</si>
  <si>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</si>
  <si>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</si>
  <si>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</si>
  <si>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</si>
  <si>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</si>
  <si>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</si>
  <si>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</si>
  <si>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</si>
  <si>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</si>
  <si>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</si>
  <si>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</si>
  <si>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</si>
  <si>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</si>
  <si>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</si>
  <si>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</si>
  <si>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</si>
  <si>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</si>
  <si>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</si>
  <si>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</si>
  <si>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</si>
  <si>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</si>
  <si>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</si>
  <si>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</si>
  <si>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</si>
  <si>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</si>
  <si>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</si>
  <si>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</si>
  <si>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</si>
  <si>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</si>
  <si>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</si>
  <si>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</si>
  <si>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</si>
  <si>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</si>
  <si>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</si>
  <si>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</si>
  <si>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</si>
  <si>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</si>
  <si>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</si>
  <si>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</si>
  <si>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</si>
  <si>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</si>
  <si>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</si>
  <si>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</si>
  <si>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</si>
  <si>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</si>
  <si>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</si>
  <si>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</si>
  <si>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</si>
  <si>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</si>
  <si>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</si>
  <si>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</si>
  <si>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</si>
  <si>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</si>
  <si>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</si>
  <si>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</si>
  <si>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</si>
  <si>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</si>
  <si>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</si>
  <si>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</si>
  <si>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</si>
  <si>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</si>
  <si>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</si>
  <si>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</si>
  <si>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</si>
  <si>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</si>
  <si>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</si>
  <si>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</si>
  <si>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</si>
  <si>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</si>
  <si>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</si>
  <si>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</si>
  <si>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</si>
  <si>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</si>
  <si>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</si>
  <si>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</si>
  <si>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</si>
  <si>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</si>
  <si>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</si>
  <si>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</si>
  <si>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</si>
  <si>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</si>
  <si>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</si>
  <si>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</si>
  <si>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</si>
  <si>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</si>
  <si>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</si>
  <si>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</si>
  <si>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</si>
  <si>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</si>
  <si>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</si>
  <si>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</si>
  <si>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</si>
  <si>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</si>
  <si>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</si>
  <si>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</si>
  <si>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</si>
  <si>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</si>
  <si>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</si>
  <si>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</si>
  <si>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</si>
  <si>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</si>
  <si>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</si>
  <si>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</si>
  <si>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</si>
  <si>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</si>
  <si>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</si>
  <si>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</si>
  <si>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</si>
  <si>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</si>
  <si>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</si>
  <si>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</si>
  <si>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</si>
  <si>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</si>
  <si>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</si>
  <si>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</si>
  <si>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</si>
  <si>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</si>
  <si>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</si>
  <si>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</si>
  <si>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</si>
  <si>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</si>
  <si>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</si>
  <si>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</si>
  <si>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</si>
  <si>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</si>
  <si>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</si>
  <si>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</si>
  <si>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</si>
  <si>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</si>
  <si>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</si>
  <si>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</si>
  <si>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</si>
  <si>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</si>
  <si>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</si>
  <si>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</si>
  <si>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</si>
  <si>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</si>
  <si>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</si>
  <si>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</si>
  <si>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</si>
  <si>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</si>
  <si>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</si>
  <si>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</si>
  <si>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</si>
  <si>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</si>
  <si>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</si>
  <si>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</si>
  <si>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</si>
  <si>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</si>
  <si>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</si>
  <si>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</si>
  <si>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</si>
  <si>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</si>
  <si>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</si>
  <si>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</si>
  <si>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</si>
  <si>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</si>
  <si>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</si>
  <si>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</si>
  <si>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</si>
  <si>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</si>
  <si>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</si>
  <si>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</si>
  <si>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</si>
  <si>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</si>
  <si>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</si>
  <si>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</si>
  <si>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</si>
  <si>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</si>
  <si>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</si>
  <si>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</si>
  <si>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</si>
  <si>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</si>
  <si>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</si>
  <si>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</si>
  <si>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</si>
  <si>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</si>
  <si>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</si>
  <si>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</si>
  <si>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</si>
  <si>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</si>
  <si>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</si>
  <si>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</si>
  <si>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</si>
  <si>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</si>
  <si>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</si>
  <si>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</si>
  <si>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</si>
  <si>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</si>
  <si>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</si>
  <si>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</si>
  <si>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</si>
  <si>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</si>
  <si>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</si>
  <si>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</si>
  <si>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</si>
  <si>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</si>
  <si>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</si>
  <si>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</si>
  <si>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</si>
  <si>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</si>
  <si>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</si>
  <si>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</si>
  <si>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</si>
  <si>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</si>
  <si>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</si>
  <si>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</si>
  <si>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</si>
  <si>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</si>
  <si>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</si>
  <si>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</si>
  <si>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</si>
  <si>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</si>
  <si>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</si>
  <si>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</si>
  <si>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</si>
  <si>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</si>
  <si>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</si>
  <si>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</si>
  <si>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</si>
  <si>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</si>
  <si>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</si>
  <si>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</si>
  <si>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</si>
  <si>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</si>
  <si>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</si>
  <si>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</si>
  <si>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</si>
  <si>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</si>
  <si>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</si>
  <si>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</si>
  <si>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</si>
  <si>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</si>
  <si>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</si>
  <si>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</si>
  <si>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</si>
  <si>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</si>
  <si>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</si>
  <si>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</si>
  <si>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</si>
  <si>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</si>
  <si>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</si>
  <si>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</si>
  <si>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</si>
  <si>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</si>
  <si>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</si>
  <si>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</si>
  <si>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</si>
  <si>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</si>
  <si>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</si>
  <si>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</si>
  <si>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</si>
  <si>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</si>
  <si>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</si>
  <si>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</si>
  <si>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</si>
  <si>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</si>
  <si>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</si>
  <si>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</si>
  <si>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</si>
  <si>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</si>
  <si>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</si>
  <si>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</si>
  <si>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</si>
  <si>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</si>
  <si>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</si>
  <si>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</si>
  <si>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</si>
  <si>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</si>
  <si>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</si>
  <si>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</si>
  <si>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</si>
  <si>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</si>
  <si>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</si>
  <si>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</si>
  <si>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</si>
  <si>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</si>
  <si>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</si>
  <si>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</si>
  <si>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</si>
  <si>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</si>
  <si>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</si>
  <si>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</si>
  <si>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</si>
  <si>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</si>
  <si>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</si>
  <si>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</si>
  <si>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</si>
  <si>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</si>
  <si>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</si>
  <si>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</si>
  <si>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</si>
  <si>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</si>
  <si>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</si>
  <si>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</si>
  <si>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</si>
  <si>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</si>
  <si>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</si>
  <si>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</si>
  <si>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</si>
  <si>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</si>
  <si>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</si>
  <si>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</si>
  <si>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</si>
  <si>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</si>
  <si>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</si>
  <si>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</si>
  <si>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</si>
  <si>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</si>
  <si>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</si>
  <si>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</si>
  <si>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</si>
  <si>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</si>
  <si>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</si>
  <si>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</si>
  <si>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</si>
  <si>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</si>
  <si>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</si>
  <si>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</si>
  <si>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</si>
  <si>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</si>
  <si>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</si>
  <si>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</si>
  <si>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</si>
  <si>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</si>
  <si>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</si>
  <si>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</si>
  <si>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</si>
  <si>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</si>
  <si>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</si>
  <si>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</si>
  <si>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</si>
  <si>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</si>
  <si>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</si>
  <si>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</si>
  <si>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</si>
  <si>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</si>
  <si>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</si>
  <si>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</si>
  <si>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</si>
  <si>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</si>
  <si>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</si>
  <si>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</si>
  <si>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</si>
  <si>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</si>
  <si>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</si>
  <si>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</si>
  <si>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</si>
  <si>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</si>
  <si>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</si>
  <si>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</si>
  <si>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</si>
  <si>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</si>
  <si>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</si>
  <si>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</si>
  <si>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</si>
  <si>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</si>
  <si>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</si>
  <si>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</si>
  <si>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</si>
  <si>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</si>
  <si>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</si>
  <si>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</si>
  <si>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</si>
  <si>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</si>
  <si>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</si>
  <si>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</si>
  <si>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</si>
  <si>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</si>
  <si>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</si>
  <si>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</si>
  <si>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</si>
  <si>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</si>
  <si>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</si>
  <si>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</si>
  <si>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</si>
  <si>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</si>
  <si>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</si>
  <si>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</si>
  <si>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</si>
  <si>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</si>
  <si>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</si>
  <si>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</si>
  <si>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</si>
  <si>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</si>
  <si>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</si>
  <si>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</si>
  <si>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</si>
  <si>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</si>
  <si>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</si>
  <si>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</si>
  <si>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</si>
  <si>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</si>
  <si>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</si>
  <si>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</si>
  <si>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</si>
  <si>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</si>
  <si>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</si>
  <si>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</si>
  <si>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</si>
  <si>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</si>
  <si>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</si>
  <si>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</si>
  <si>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</si>
  <si>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</si>
  <si>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</si>
  <si>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</si>
  <si>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</si>
  <si>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</si>
  <si>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</si>
  <si>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</si>
  <si>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</si>
  <si>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</si>
  <si>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</si>
  <si>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</si>
  <si>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</si>
  <si>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</si>
  <si>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</si>
  <si>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</si>
  <si>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</si>
  <si>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</si>
  <si>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</si>
  <si>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</si>
  <si>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</si>
  <si>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</si>
  <si>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</si>
  <si>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</si>
  <si>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</si>
  <si>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</si>
  <si>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</si>
  <si>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</si>
  <si>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</si>
  <si>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</si>
  <si>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</si>
  <si>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</si>
  <si>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</si>
  <si>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</si>
  <si>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</si>
  <si>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</si>
  <si>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</si>
  <si>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</si>
  <si>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</si>
  <si>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</si>
  <si>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</si>
  <si>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</si>
  <si>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</si>
  <si>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</si>
  <si>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</si>
  <si>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</si>
  <si>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</si>
  <si>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</si>
  <si>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</si>
  <si>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</si>
  <si>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</si>
  <si>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</si>
  <si>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</si>
  <si>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</si>
  <si>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</si>
  <si>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</si>
  <si>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</si>
  <si>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</si>
  <si>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</si>
  <si>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</si>
  <si>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</si>
  <si>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</si>
  <si>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</si>
  <si>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</si>
  <si>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</si>
  <si>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</si>
  <si>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</si>
  <si>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</si>
  <si>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</si>
  <si>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</si>
  <si>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</si>
  <si>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</si>
  <si>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</si>
  <si>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</si>
  <si>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</si>
  <si>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</si>
  <si>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</si>
  <si>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</si>
  <si>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</si>
  <si>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</si>
  <si>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</si>
  <si>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</si>
  <si>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</si>
  <si>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</si>
  <si>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</si>
  <si>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</si>
  <si>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</si>
  <si>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</si>
  <si>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</si>
  <si>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</si>
  <si>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</si>
  <si>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</si>
  <si>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</si>
  <si>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</si>
  <si>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</si>
  <si>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</si>
  <si>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</si>
  <si>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</si>
  <si>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</si>
  <si>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</si>
  <si>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</si>
  <si>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</si>
  <si>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</si>
  <si>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</si>
  <si>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</si>
  <si>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</si>
  <si>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</si>
  <si>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</si>
  <si>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</si>
  <si>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</si>
  <si>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</si>
  <si>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</si>
  <si>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</si>
  <si>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</si>
  <si>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</si>
  <si>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</si>
  <si>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</si>
  <si>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</si>
  <si>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</si>
  <si>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</si>
  <si>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</si>
  <si>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</si>
  <si>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</si>
  <si>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</si>
  <si>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</si>
  <si>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</si>
  <si>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</si>
  <si>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</si>
  <si>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</si>
  <si>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</si>
  <si>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</si>
  <si>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</si>
  <si>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</si>
  <si>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</si>
  <si>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</si>
  <si>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</si>
  <si>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</si>
  <si>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</si>
  <si>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</si>
  <si>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</si>
  <si>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</si>
  <si>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</si>
  <si>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</si>
  <si>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</si>
  <si>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</si>
  <si>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</si>
  <si>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</si>
  <si>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</si>
  <si>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</si>
  <si>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</si>
  <si>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</si>
  <si>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</si>
  <si>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</si>
  <si>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</si>
  <si>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</si>
  <si>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</si>
  <si>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</si>
  <si>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</si>
  <si>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</si>
  <si>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</si>
  <si>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</si>
  <si>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</si>
  <si>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</si>
  <si>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</si>
  <si>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</si>
  <si>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</si>
  <si>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</si>
  <si>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</si>
  <si>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</si>
  <si>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</si>
  <si>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</si>
  <si>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</si>
  <si>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</si>
  <si>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</si>
  <si>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</si>
  <si>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</si>
  <si>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</si>
  <si>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</si>
  <si>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</si>
  <si>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</si>
  <si>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</si>
  <si>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</si>
  <si>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</si>
  <si>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</si>
  <si>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</si>
  <si>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</si>
  <si>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</si>
  <si>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</si>
  <si>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</si>
  <si>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</si>
  <si>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</si>
  <si>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</si>
  <si>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</si>
  <si>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</si>
  <si>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</si>
  <si>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</si>
  <si>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</si>
  <si>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</si>
  <si>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</si>
  <si>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</si>
  <si>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</si>
  <si>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</si>
  <si>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</si>
  <si>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</si>
  <si>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</si>
  <si>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</si>
  <si>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</si>
  <si>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</si>
  <si>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</si>
  <si>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</si>
  <si>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</si>
  <si>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</si>
  <si>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</si>
  <si>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</si>
  <si>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</si>
  <si>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</si>
  <si>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</si>
  <si>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</si>
  <si>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</si>
  <si>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</si>
  <si>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</si>
  <si>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</si>
  <si>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</si>
  <si>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</si>
  <si>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</si>
  <si>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</si>
  <si>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</si>
  <si>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</si>
  <si>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</si>
  <si>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</si>
  <si>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</si>
  <si>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</si>
  <si>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</si>
  <si>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</si>
  <si>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</si>
  <si>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</si>
  <si>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</si>
  <si>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</si>
  <si>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</si>
  <si>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</si>
  <si>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</si>
  <si>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</si>
  <si>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</si>
  <si>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</si>
  <si>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</si>
  <si>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</si>
  <si>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</si>
  <si>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</si>
  <si>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</si>
  <si>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</si>
  <si>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</si>
  <si>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</si>
  <si>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</si>
  <si>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</si>
  <si>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</si>
  <si>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</si>
  <si>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</si>
  <si>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</si>
  <si>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</si>
  <si>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</si>
  <si>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</si>
  <si>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</si>
  <si>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</si>
  <si>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</si>
  <si>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</si>
  <si>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</si>
  <si>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</si>
  <si>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</si>
  <si>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</si>
  <si>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</si>
  <si>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</si>
  <si>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</si>
  <si>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</si>
  <si>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</si>
  <si>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</si>
  <si>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</si>
  <si>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</si>
  <si>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</si>
  <si>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</si>
  <si>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</si>
  <si>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</si>
  <si>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</si>
  <si>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 xml:space="preserve">major issue at Generator PG on the way 90 min </t>
  </si>
  <si>
    <t>NO PCM</t>
  </si>
  <si>
    <t>ETA 30min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</si>
  <si>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</si>
  <si>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</si>
  <si>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</si>
  <si>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</si>
  <si>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</si>
  <si>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</si>
  <si>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</si>
  <si>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</si>
  <si>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</si>
  <si>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</si>
  <si>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</si>
  <si>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</si>
  <si>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</si>
  <si>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</si>
  <si>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</si>
  <si>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</si>
  <si>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</si>
  <si>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</si>
  <si>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</si>
  <si>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</si>
  <si>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</si>
  <si>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</si>
  <si>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</si>
  <si>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</si>
  <si>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</si>
  <si>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</si>
  <si>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</si>
  <si>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</si>
  <si>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</si>
  <si>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</si>
  <si>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</si>
  <si>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</si>
  <si>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</si>
  <si>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</si>
  <si>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</si>
  <si>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</si>
  <si>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</si>
  <si>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</si>
  <si>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</si>
  <si>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</si>
  <si>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</si>
  <si>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</si>
  <si>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</si>
  <si>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</si>
  <si>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</si>
  <si>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</si>
  <si>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</si>
  <si>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</si>
  <si>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</si>
  <si>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</si>
  <si>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</si>
  <si>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</si>
  <si>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</si>
  <si>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</si>
  <si>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</si>
  <si>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</si>
  <si>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</si>
  <si>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</si>
  <si>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</si>
  <si>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</si>
  <si>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</si>
  <si>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</si>
  <si>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</si>
  <si>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</si>
  <si>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</si>
  <si>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</si>
  <si>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</si>
  <si>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</si>
  <si>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</si>
  <si>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</si>
  <si>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</si>
  <si>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</si>
  <si>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</si>
  <si>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</si>
  <si>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</si>
  <si>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</si>
  <si>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</si>
  <si>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</si>
  <si>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</si>
  <si>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</si>
  <si>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</si>
  <si>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</si>
  <si>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</si>
  <si>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</si>
  <si>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PCM-20251122-00001204</t>
  </si>
  <si>
    <t>team at site connect PG / 5G disconnected due to load</t>
  </si>
  <si>
    <t xml:space="preserve"> PCM-20250215-00000830 </t>
  </si>
  <si>
    <t>LTE site still down and  site located in aramco area access issue need special permission</t>
  </si>
  <si>
    <t>PCM-20251122-00001214</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</si>
  <si>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</si>
  <si>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</si>
  <si>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</si>
  <si>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</si>
  <si>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</si>
  <si>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</si>
  <si>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</si>
  <si>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</si>
  <si>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</si>
  <si>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</si>
  <si>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</si>
  <si>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</si>
  <si>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</si>
  <si>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PCM-20251122-00001121</t>
  </si>
  <si>
    <t xml:space="preserve">EM team at site connecting PG </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</si>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</sst>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6" totalsRowShown="0" headerRowDxfId="31" dataDxfId="30" headerRowBorderDxfId="28" tableBorderDxfId="29">
  <autoFilter ref="A1:L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320.77232835648465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43">
        <v>45983.582071759258</v>
      </c>
      <c r="G3" s="144">
        <f ca="1">IFERROR(NOW()-F3,"-")</f>
        <v>0.13868252315296559</v>
      </c>
      <c r="H3" s="143">
        <v>45983.636759259258</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20851</v>
      </c>
      <c r="E4" s="142"/>
      <c r="F4" s="143"/>
      <c r="G4" s="144">
        <f ca="1">IFERROR(NOW()-F4,"-")</f>
        <v>45983.720754282411</v>
      </c>
      <c r="H4" s="143">
        <v>45983.642337962963</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15933</v>
      </c>
      <c r="E5" s="142"/>
      <c r="F5" s="143"/>
      <c r="G5" s="144">
        <f ca="1">IFERROR(NOW()-F5,"-")</f>
        <v>45983.720754282411</v>
      </c>
      <c r="H5" s="143">
        <v>45983.472187500003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45983.720754282411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45983.720754282411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45983.720754282411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45983.720754282411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45983.720754282411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45983.720754282411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45983.720754282411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45983.720754282411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45983.720754282411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45983.720754282411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45983.720754282411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45983.720754282411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45983.720754282411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45983.720754282411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45983.720754282411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45983.720754282411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45983.720754282411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45983.720754282411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45983.720754282411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45983.720754282411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45983.720754282411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45983.720754282411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45983.720754282411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45983.720754282411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45983.720754282411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45983.720754282411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45983.720754282411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45983.720754282411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45983.720754282411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45983.720754282411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45983.720754282411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45983.720754282411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45983.720754282411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45983.720754282411</v>
      </c>
      <c r="H39" s="143"/>
      <c r="I39" s="141" t="str">
        <f>IFERROR(VLOOKUP(D39,DB!A:F,6,0),"")</f>
        <v/>
      </c>
      <c r="J39" s="141" t="str">
        <f>IFERROR(VLOOKUP(D39,DB!A:G,7,0),"")</f>
        <v/>
      </c>
      <c r="K39" s="145"/>
      <c r="L39" s="146" t="str">
        <f>IFERROR(VLOOKUP(D39,DB!A:I,9,0),"")</f>
        <v/>
      </c>
    </row>
    <row r="40" spans="1:12" ht="15" customHeight="1">
      <c r="A40" s="147"/>
      <c r="B40" s="134" t="str">
        <f>IFERROR(VLOOKUP(D40,DB!A:K,11,0),"")</f>
        <v/>
      </c>
      <c r="C40" s="134"/>
      <c r="D40" s="148"/>
      <c r="E40" s="135"/>
      <c r="F40" s="136"/>
      <c r="G40" s="137">
        <f ca="1">IFERROR(NOW()-F40,"-")</f>
        <v>45983.720754282411</v>
      </c>
      <c r="H40" s="136"/>
      <c r="I40" s="134" t="str">
        <f>IFERROR(VLOOKUP(D40,DB!A:F,6,0),"")</f>
        <v/>
      </c>
      <c r="J40" s="134" t="str">
        <f>IFERROR(VLOOKUP(D40,DB!A:G,7,0),"")</f>
        <v/>
      </c>
      <c r="K40" s="138"/>
      <c r="L40" s="139" t="str">
        <f>IFERROR(VLOOKUP(D40,DB!A:I,9,0),"")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158.72091631944932</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45983.720754282411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45983.720754282411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45983.720754282411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45983.720754282411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45983.720754282411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45983.720754282411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45983.720754282411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45983.720754282411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45983.720754282411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45983.720754282411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45983.720754282411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45983.720754282411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45983.720754282411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45983.720754282411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45983.720754282411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45983.720754282411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45983.720754282411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45983.720754282411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45983.720754282411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45983.720754282411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45983.720754282411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45983.720754282411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45983.720754282411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45983.720754282411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45983.720754282411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45983.720754282411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45983.720754282411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45983.720754282411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45983.720754282411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45983.720754282411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45983.720754282411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45983.720754282411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45983.720754282411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45983.720754282411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45983.720754282411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45983.720754282411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45983.720754282411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45983.720754282411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45983.720754282411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45983.720754282411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45983.720754282411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45983.720754282411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45983.720754282411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45983.720754282411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45983.720754282411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45983.720754282411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45983.720754282411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45983.720754282411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45983.720754282411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45983.720754282411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45983.720754282411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45983.720754282411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45983.720754282411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45983.720754282411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45983.720754282411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45983.720754282411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45983.720754282411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45983.720754282411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45983.720754282411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45983.720754282411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45983.720754282411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45983.720754282411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45983.720754282411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45983.720754282411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45983.720754282411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45983.720754282411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45983.720754282411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45983.720754282411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45983.720754282411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45983.720754282411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45983.720754282411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45983.720754282411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45983.720754282411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45983.720754282411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45983.720754282411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45983.720754282411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45983.720754282411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45983.720754282411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45983.720754282411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45983.720754282411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45983.720754282411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45983.720754282411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45983.720754282411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45983.720754282411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45983.720754282411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45983.720754282411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45983.720754282411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45983.720754282411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45983.720754282411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45983.720754282411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45983.720754282411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45983.720754282411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45983.720754282411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45983.720754282411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45983.720754282411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45983.720754282411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45983.720754282411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45983.720754282411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45983.720754282411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45983.720754282411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45983.720754282411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45983.720754282411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45983.720754282411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45983.720754282411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45983.720754282411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45983.720754282411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45983.720754282411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45983.720754282411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45983.720754282411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45983.720754282411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45983.720754282411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45983.720754282411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45983.720754282411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45983.720754282411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45983.720754282411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45983.720754282411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45983.720754282411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45983.720754282411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45983.720754282411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45983.720754282411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45983.720754282411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45983.720754282411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45983.720754282411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45983.720754282411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45983.720754282411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45983.720754282411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45983.720754282411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45983.720754282411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45983.720754282411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45983.720754282411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45983.720754282411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45983.720754282411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45983.720754282411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45983.720754282411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45983.720754282411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45983.720754282411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45983.720754282411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45983.720754282411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45983.720754282411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45983.720754282411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45983.720754282411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45983.720754282411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45983.720754282411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45983.720754282411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45983.720754282411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45983.720754282411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45983.720754282411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45983.720754282411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45983.720754282411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45983.720754282411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45983.720754282411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45983.720754282411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45983.720754282411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45983.720754282411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45983.720754282411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45983.720754282411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19782</v>
      </c>
      <c r="E2" s="18" t="s">
        <v>39021</v>
      </c>
      <c r="F2" s="20">
        <v>45983.703587962962</v>
      </c>
      <c r="G2" s="21">
        <f t="shared" ref="G2:G55" ca="1" si="0">IFERROR(NOW()-F2,"-")</f>
        <v>1.7166319448733702E-2</v>
      </c>
      <c r="H2" s="22">
        <v>45983.6640625</v>
      </c>
      <c r="I2" s="19" t="str">
        <f>IFERROR(VLOOKUP(D2,DB!A:F,6,0),"")</f>
        <v>SCECO</v>
      </c>
      <c r="J2" s="18" t="str">
        <f>IFERROR(VLOOKUP(D2,DB!A:G,7,0),"")</f>
        <v>Good</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45983.720754282411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45983.720754282411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45983.720754282411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45983.720754282411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45983.720754282411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45983.720754282411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45983.720754282411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45983.720754282411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45983.720754282411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45983.720754282411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45983.720754282411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45983.720754282411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45983.720754282411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45983.720754282411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45983.720754282411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45983.720754282411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45983.720754282411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45983.720754282411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45983.720754282411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45983.720754282411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45983.720754282411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45983.720754282411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45983.720754282411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45983.720754282411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45983.720754282411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45983.720754282411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45983.720754282411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45983.720754282411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45983.720754282411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45983.720754282411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45983.720754282411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45983.720754282411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45983.720754282411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45983.720754282411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45983.720754282411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45983.720754282411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45983.720754282411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45983.720754282411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45983.720754282411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45983.720754282411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45983.720754282411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45983.720754282411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45983.720754282411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45983.720754282411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45983.720754282411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45983.720754282411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45983.720754282411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45983.720754282411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45983.720754282411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45983.720754282411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45983.720754282411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45983.720754282411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45983.720754282411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45983.720754282411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45983.720754282411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45983.720754282411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45983.720754282411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45983.720754282411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45983.720754282411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45983.720754282411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45983.720754282411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45983.720754282411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45983.720754282411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45983.720754282411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45983.720754282411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45983.720754282411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45983.720754282411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45983.720754282411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45983.720754282411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45983.720754282411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45983.720754282411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45983.720754282411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45983.720754282411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45983.720754282411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45983.720754282411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45983.720754282411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45983.720754282411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45983.720754282411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45983.720754282411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45983.720754282411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45983.720754282411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45983.720754282411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45983.720754282411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45983.720754282411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45983.720754282411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45983.720754282411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45983.720754282411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45983.720754282411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45983.720754282411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45983.720754282411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45983.720754282411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45983.720754282411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45983.720754282411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45983.720754282411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45983.720754282411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45983.720754282411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45983.720754282411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45983.720754282411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45983.720754282411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45983.720754282411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45983.720754282411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45983.720754282411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45983.720754282411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45983.720754282411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45983.720754282411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45983.720754282411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45983.720754282411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45983.720754282411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45983.720754282411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45983.720754282411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45983.720754282411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45983.720754282411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45983.720754282411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45983.720754282411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45983.720754282411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45983.720754282411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45983.720754282411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45983.720754282411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45983.720754282411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45983.720754282411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45983.720754282411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45983.720754282411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45983.720754282411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45983.720754282411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45983.720754282411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45983.720754282411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45983.720754282411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45983.720754282411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45983.720754282411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45983.720754282411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45983.720754282411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45983.720754282411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45983.720754282411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45983.720754282411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45983.720754282411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45983.720754282411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45983.720754282411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45983.720754282411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45983.720754282411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45983.720754282411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45983.720754282411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45983.720754282411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45983.720754282411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45983.720754282411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45983.720754282411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45983.720754282411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45983.720754282411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45983.720754282411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45983.720754282411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45983.720754282411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45983.720754282411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45983.720754282411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45983.720754282411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45983.720754282411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45983.720754282411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45983.720754282411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45983.720754282411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45983.720754282411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45983.720754282411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45983.720754282411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45983.720754282411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45983.720754282411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45983.720754282411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45983.720754282411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45983.720754282411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45983.720754282411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45983.720754282411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45983.720754282411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45983.720754282411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45983.720754282411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45983.720754282411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45983.720754282411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45983.720754282411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45983.720754282411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45983.720754282411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45983.720754282411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45983.720754282411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45983.720754282411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45983.720754282411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45983.720754282411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45983.720754282411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45983.720754282411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45983.720754282411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45983.720754282411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45983.720754282411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45983.720754282411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45983.720754282411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45983.720754282411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45983.720754282411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45983.720754282411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45983.720754282411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45983.720754282411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45983.720754282411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45983.720754282411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45983.720754282411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45983.720754282411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45983.720754282411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45983.720754282411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45983.720754282411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45983.720754282411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45983.720754282411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45983.720754282411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45983.720754282411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45983.720754282411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45983.720754282411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45983.720754282411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45983.720754282411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45983.720754282411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45983.720754282411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45983.720754282411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45983.720754282411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45983.720754282411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45983.720754282411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45983.720754282411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45983.720754282411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45983.720754282411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45983.720754282411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45983.720754282411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45983.720754282411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45983.720754282411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45983.720754282411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45983.720754282411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45983.720754282411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45983.720754282411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45983.720754282411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45983.720754282411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45983.720754282411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45983.720754282411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45983.720754282411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45983.720754282411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45983.720754282411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45983.720754282411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45983.720754282411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45983.720754282411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45983.720754282411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45983.720754282411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45983.720754282411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45983.720754282411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45983.720754282411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45983.720754282411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45983.720754282411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45983.720754282411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45983.720754282411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45983.720754282411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45983.720754282411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45983.720754282411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45983.720754282411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45983.720754282411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45983.720754282411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45983.720754282411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45983.720754282411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45983.720754282411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45983.720754282411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45983.720754282411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45983.720754282411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45983.720754282411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45983.720754282411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45983.720754282411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45983.720754282411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45983.720754282411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45983.720754282411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45983.720754282411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45983.720754282411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45983.720754282411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45983.720754282411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45983.720754282411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45983.720754282411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45983.720754282411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45983.720754282411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45983.720754282411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45983.720754282411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45983.720754282411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45983.720754282411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45983.720754282411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45983.720754282411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45983.720754282411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45983.720754282411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45983.720754282411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45983.720754282411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45983.720754282411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45983.720754282411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45983.720754282411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45983.720754282411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45983.720754282411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45983.720754282411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45983.720754282411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45983.720754282411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45983.720754282411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45983.720754282411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45983.720754282411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45983.720754282411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45983.720754282411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45983.720754282411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45983.720754282411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45983.720754282411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45983.720754282411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45983.720754282411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45983.720754282411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45983.720754282411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45983.720754282411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45983.720754282411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45983.720754282411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45983.720754282411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45983.720754282411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45983.720754282411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45983.720754282411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45983.720754282411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45983.720754282411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45983.720754282411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45983.720754282411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45983.720754282411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45983.720754282411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45983.720754282411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45983.720754282411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45983.720754282411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45983.720754282411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45983.720754282411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45983.720754282411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45983.720754282411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45983.720754282411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45983.720754282411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45983.720754282411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45983.720754282411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45983.720754282411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45983.720754282411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45983.720754282411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45983.720754282411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45983.720754282411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45983.720754282411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45983.720754282411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45983.720754282411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45983.720754282411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45983.720754282411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45983.720754282411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45983.720754282411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45983.720754282411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45983.720754282411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45983.720754282411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45983.720754282411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45983.720754282411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45983.720754282411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45983.720754282411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45983.720754282411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45983.720754282411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45983.720754282411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45983.720754282411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45983.720754282411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45983.720754282411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45983.720754282411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45983.720754282411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45983.720754282411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45983.720754282411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45983.720754282411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45983.720754282411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45983.720754282411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45983.720754282411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45983.720754282411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45983.720754282411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45983.720754282411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45983.720754282411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45983.720754282411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45983.720754282411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45983.720754282411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45983.720754282411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45983.720754282411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45983.720754282411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45983.720754282411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45983.720754282411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45983.720754282411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45983.720754282411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45983.720754282411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45983.720754282411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45983.720754282411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45983.720754282411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45983.720754282411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45983.720754282411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45983.720754282411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45983.720754282411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45983.720754282411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45983.720754282411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45983.720754282411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45983.720754282411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45983.720754282411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45983.720754282411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45983.720754282411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45983.720754282411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45983.720754282411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45983.720754282411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45983.720754282411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45983.720754282411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45983.720754282411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45983.720754282411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45983.720754282411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45983.720754282411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45983.720754282411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45983.720754282411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45983.720754282411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45983.720754282411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45983.720754282411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45983.720754282411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45983.720754282411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45983.720754282411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45983.720754282411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45983.720754282411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45983.720754282411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45983.720754282411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45983.720754282411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45983.720754282411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45983.720754282411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45983.720754282411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45983.720754282411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45983.720754282411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45983.720754282411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45983.720754282411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45983.720754282411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45983.720754282411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45983.720754282411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45983.720754282411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45983.720754282411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45983.720754282411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45983.720754282411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45983.720754282411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45983.720754282411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45983.720754282411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45983.720754282411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45983.720754282411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45983.720754282411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45983.720754282411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45983.720754282411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45983.720754282411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45983.720754282411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45983.720754282411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45983.720754282411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45983.720754282411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45983.720754282411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45983.720754282411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45983.720754282411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45983.720754282411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45983.720754282411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45983.720754282411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45983.720754282411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45983.720754282411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45983.720754282411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45983.720754282411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45983.720754282411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45983.720754282411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45983.720754282411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45983.720754282411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45983.720754282411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45983.720754282411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45983.720754282411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45983.720754282411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45983.720754282411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45983.720754282411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45983.720754282411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45983.720754282411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45983.720754282411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45983.720754282411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45983.720754282411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45983.720754282411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45983.720754282411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45983.720754282411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45983.720754282411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45983.720754282411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45983.720754282411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45983.720754282411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45983.720754282411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45983.720754282411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45983.720754282411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45983.720754282411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45983.720754282411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45983.720754282411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45983.720754282411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45983.720754282411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45983.720754282411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45983.720754282411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45983.720754282411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45983.720754282411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45983.720754282411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45983.720754282411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45983.720754282411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45983.720754282411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45983.720754282411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45983.720754282411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45983.720754282411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45983.720754282411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45983.720754282411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45983.720754282411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45983.720754282411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45983.720754282411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45983.720754282411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45983.720754282411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45983.720754282411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45983.720754282411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45983.720754282411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45983.720754282411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45983.720754282411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45983.720754282411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45983.720754282411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45983.720754282411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45983.720754282411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45983.720754282411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45983.720754282411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45983.720754282411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45983.720754282411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45983.720754282411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45983.720754282411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45983.720754282411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45983.720754282411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45983.720754282411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45983.720754282411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45983.720754282411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45983.720754282411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45983.720754282411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45983.720754282411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45983.720754282411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45983.720754282411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45983.720754282411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45983.720754282411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45983.720754282411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45983.720754282411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45983.720754282411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45983.720754282411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45983.720754282411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45983.720754282411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45983.720754282411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45983.720754282411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45983.720754282411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45983.720754282411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45983.720754282411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45983.720754282411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45983.720754282411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45983.720754282411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45983.720754282411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45983.720754282411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45983.720754282411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45983.720754282411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45983.720754282411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45983.720754282411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45983.720754282411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45983.720754282411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45983.720754282411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45983.720754282411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45983.720754282411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45983.720754282411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45983.720754282411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45983.720754282411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45983.720754282411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45983.720754282411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45983.720754282411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45983.720754282411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45983.720754282411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45983.720754282411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45983.720754282411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45983.720754282411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45983.720754282411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45983.720754282411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45983.720754282411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45983.720754282411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45983.720754282411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45983.720754282411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45983.720754282411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45983.720754282411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45983.720754282411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45983.720754282411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45983.720754282411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45983.720754282411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45983.720754282411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45983.720754282411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45983.720754282411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45983.720754282411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45983.720754282411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45983.720754282411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45983.720754282411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45983.720754282411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45983.720754282411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45983.720754282411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45983.720754282411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45983.720754282411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45983.720754282411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45983.720754282411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45983.720754282411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45983.720754282411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45983.720754282411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45983.720754282411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45983.720754282411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45983.720754282411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45983.720754282411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45983.720754282411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45983.720754282411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45983.720754282411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45983.720754282411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45983.720754282411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45983.720754282411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45983.720754282411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45983.720754282411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45983.720754282411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45983.720754282411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45983.720754282411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45983.720754282411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45983.720754282411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45983.720754282411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45983.720754282411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45983.720754282411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45983.720754282411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45983.720754282411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45983.720754282411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45983.720754282411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45983.720754282411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45983.720754282411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45983.720754282411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45983.720754282411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45983.720754282411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45983.720754282411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45983.720754282411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45983.720754282411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45983.720754282411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45983.720754282411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45983.720754282411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45983.720754282411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45983.720754282411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45983.720754282411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45983.720754282411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45983.720754282411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45983.720754282411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45983.720754282411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45983.720754282411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45983.720754282411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45983.720754282411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45983.720754282411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45983.720754282411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45983.720754282411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45983.720754282411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45983.720754282411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45983.720754282411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45983.720754282411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45983.720754282411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45983.720754282411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45983.720754282411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45983.720754282411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45983.720754282411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45983.720754282411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45983.720754282411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45983.720754282411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45983.720754282411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45983.720754282411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45983.720754282411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45983.720754282411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45983.720754282411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45983.720754282411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45983.720754282411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45983.720754282411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45983.720754282411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45983.720754282411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45983.720754282411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45983.720754282411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45983.720754282411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45983.720754282411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45983.720754282411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45983.720754282411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45983.720754282411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45983.720754282411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45983.720754282411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45983.720754282411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45983.720754282411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45983.720754282411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45983.720754282411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45983.720754282411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45983.720754282411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45983.720754282411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45983.720754282411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45983.720754282411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45983.720754282411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45983.720754282411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45983.720754282411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45983.720754282411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45983.720754282411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45983.720754282411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45983.720754282411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45983.720754282411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45983.720754282411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45983.720754282411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45983.720754282411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45983.720754282411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45983.720754282411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45983.720754282411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45983.720754282411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45983.720754282411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45983.720754282411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45983.720754282411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45983.720754282411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45983.720754282411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45983.720754282411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45983.720754282411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45983.720754282411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45983.720754282411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45983.720754282411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45983.720754282411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45983.720754282411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45983.720754282411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45983.720754282411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45983.720754282411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45983.720754282411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45983.720754282411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45983.720754282411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45983.720754282411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45983.720754282411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45983.720754282411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45983.720754282411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45983.720754282411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45983.720754282411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45983.720754282411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45983.720754282411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45983.720754282411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45983.720754282411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45983.720754282411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45983.720754282411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45983.720754282411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45983.720754282411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45983.720754282411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45983.720754282411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45983.720754282411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45983.720754282411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45983.720754282411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45983.720754282411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45983.720754282411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45983.720754282411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45983.720754282411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45983.720754282411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45983.720754282411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45983.720754282411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45983.720754282411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45983.720754282411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45983.720754282411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45983.720754282411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45983.720754282411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45983.720754282411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45983.720754282411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45983.720754282411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45983.720754282411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45983.720754282411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45983.720754282411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45983.720754282411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45983.720754282411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45983.720754282411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45983.720754282411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45983.720754282411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45983.720754282411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45983.720754282411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45983.720754282411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45983.720754282411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45983.720754282411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45983.720754282411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45983.720754282411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45983.720754282411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45983.720754282411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45983.720754282411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45983.720754282411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45983.720754282411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45983.720754282411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45983.720754282411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45983.720754282411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45983.720754282411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45983.720754282411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45983.720754282411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45983.720754282411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45983.720754282411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45983.720754282411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45983.720754282411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45983.720754282411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45983.720754282411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45983.720754282411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45983.720754282411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45983.720754282411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45983.720754282411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45983.720754282411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45983.720754282411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45983.720754282411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45983.720754282411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45983.720754282411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45983.720754282411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45983.720754282411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45983.720754282411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45983.720754282411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45983.720754282411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45983.720754282411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45983.720754282411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45983.720754282411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45983.720754282411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45983.720754282411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45983.720754282411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45983.720754282411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45983.720754282411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45983.720754282411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45983.720754282411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45983.720754282411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45983.720754282411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45983.720754282411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45983.720754282411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45983.720754282411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45983.720754282411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45983.720754282411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45983.720754282411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45983.720754282411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45983.720754282411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45983.720754282411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45983.720754282411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45983.720754282411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45983.720754282411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45983.720754282411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45983.720754282411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45983.720754282411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45983.720754282411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45983.720754282411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45983.720754282411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45983.720754282411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45983.720754282411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45983.720754282411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45983.720754282411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45983.720754282411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45983.720754282411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45983.720754282411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45983.720754282411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45983.720754282411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45983.720754282411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45983.720754282411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45983.720754282411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45983.720754282411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45983.720754282411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45983.720754282411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45983.720754282411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45983.720754282411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45983.720754282411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45983.720754282411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45983.720754282411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45983.720754282411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45983.720754282411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45983.720754282411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45983.720754282411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45983.720754282411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45983.720754282411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45983.720754282411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45983.720754282411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45983.720754282411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45983.720754282411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45983.720754282411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45983.720754282411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45983.720754282411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45983.720754282411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45983.720754282411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45983.720754282411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45983.720754282411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45983.720754282411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45983.720754282411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45983.720754282411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45983.720754282411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45983.720754282411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45983.720754282411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45983.720754282411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45983.720754282411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45983.720754282411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45983.720754282411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45983.720754282411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45983.720754282411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45983.720754282411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45983.720754282411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45983.720754282411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45983.720754282411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45983.720754282411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45983.720754282411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45983.720754282411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45983.720754282411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45983.720754282411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45983.720754282411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45983.720754282411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45983.720754282411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45983.720754282411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45983.720754282411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45983.720754282411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45983.720754282411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45983.720754282411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45983.720754282411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45983.720754282411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45983.720754282411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45983.720754282411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45983.720754282411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45983.720754282411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45983.720754282411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45983.720754282411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45983.720754282411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45983.720754282411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45983.720754282411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45983.720754282411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45983.720754282411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45983.720754282411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45983.720754282411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45983.720754282411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45983.720754282411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45983.720754282411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45983.720754282411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45983.720754282411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45983.720754282411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45983.720754282411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45983.720754282411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45983.720754282411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45983.720754282411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45983.720754282411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45983.720754282411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45983.720754282411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45983.720754282411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45983.720754282411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45983.720754282411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45983.720754282411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45983.720754282411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45983.720754282411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45983.720754282411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45983.720754282411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45983.720754282411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45983.720754282411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45983.720754282411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45983.720754282411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45983.720754282411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45983.720754282411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45983.720754282411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45983.720754282411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45983.720754282411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45983.720754282411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45983.720754282411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45983.720754282411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45983.720754282411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45983.720754282411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45983.720754282411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45983.720754282411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45983.720754282411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45983.720754282411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45983.720754282411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45983.720754282411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45983.720754282411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45983.720754282411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45983.720754282411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45983.720754282411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45983.720754282411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45983.720754282411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45983.720754282411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45983.720754282411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45983.720754282411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45983.720754282411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45983.720754282411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45983.720754282411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45983.720754282411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45983.720754282411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45983.720754282411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45983.720754282411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45983.720754282411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45983.720754282411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45983.720754282411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45983.720754282411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45983.720754282411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45983.720754282411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45983.720754282411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45983.720754282411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45983.720754282411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45983.720754282411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45983.720754282411</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280.24003668981459</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4</v>
      </c>
      <c r="D3" s="91" t="s">
        <v>31833</v>
      </c>
      <c r="E3" s="94" t="s">
        <v>39106</v>
      </c>
      <c r="F3" s="95">
        <v>45983.706423611111</v>
      </c>
      <c r="G3" s="96">
        <f t="shared" ref="G3:G4" ca="1" si="0">IFERROR(NOW()-F3,"")</f>
        <v>1.433067129983101E-2</v>
      </c>
      <c r="H3" s="95">
        <v>45983.698784722219</v>
      </c>
      <c r="I3" s="113" t="str">
        <f>IFERROR(VLOOKUP(D3,DB!A:F,6,0),"")</f>
        <v>SCECO</v>
      </c>
      <c r="J3" s="113" t="str">
        <f>IFERROR(VLOOKUP(D3,DB!A:G,7,0),"")</f>
        <v>Vandalized</v>
      </c>
      <c r="K3" s="97" t="s">
        <v>39116</v>
      </c>
      <c r="L3" s="91" t="str">
        <f>IFERROR(VLOOKUP(D3,DB!A:I,9,0),"")</f>
        <v>Latis</v>
      </c>
    </row>
    <row r="4" spans="1:16" ht="15" customHeight="1">
      <c r="A4" s="113"/>
      <c r="B4" s="113" t="str">
        <f>IFERROR(VLOOKUP(D4,DB!A:K,11,0),"")</f>
        <v/>
      </c>
      <c r="C4" s="93"/>
      <c r="D4" s="91"/>
      <c r="E4" s="94"/>
      <c r="F4" s="95"/>
      <c r="G4" s="96">
        <f t="shared" ca="1" si="0"/>
        <v>45983.720754282411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ref="G5:G68" ca="1" si="1">IFERROR(NOW()-F5,"")</f>
        <v>45983.720754282411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45983.720754282411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45983.720754282411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45983.720754282411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45983.720754282411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45983.720754282411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45983.720754282411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45983.720754282411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45983.720754282411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45983.720754282411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45983.720754282411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45983.720754282411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45983.720754282411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45983.720754282411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45983.720754282411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45983.720754282411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45983.720754282411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45983.720754282411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45983.720754282411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45983.720754282411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45983.720754282411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45983.720754282411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45983.720754282411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45983.720754282411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45983.720754282411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45983.720754282411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45983.720754282411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45983.720754282411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45983.720754282411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45983.720754282411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45983.720754282411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45983.720754282411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45983.720754282411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45983.720754282411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45983.720754282411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45983.720754282411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45983.720754282411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45983.720754282411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45983.720754282411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45983.720754282411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45983.720754282411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45983.720754282411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45983.720754282411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45983.720754282411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45983.720754282411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45983.720754282411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45983.720754282411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45983.720754282411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45983.720754282411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45983.720754282411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45983.720754282411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45983.720754282411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45983.720754282411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45983.720754282411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45983.720754282411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45983.720754282411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45983.720754282411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45983.720754282411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45983.720754282411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45983.720754282411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45983.720754282411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45983.720754282411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45983.720754282411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45983.720754282411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45983.720754282411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45983.720754282411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45983.720754282411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45983.720754282411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45983.720754282411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45983.720754282411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45983.720754282411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45983.720754282411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45983.720754282411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45983.720754282411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45983.720754282411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45983.720754282411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45983.720754282411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45983.720754282411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45983.720754282411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45983.720754282411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45983.720754282411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45983.720754282411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45983.720754282411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45983.720754282411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45983.720754282411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45983.720754282411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45983.720754282411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45983.720754282411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45983.720754282411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45983.720754282411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45983.720754282411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45983.720754282411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45983.720754282411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45983.720754282411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45983.720754282411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45983.720754282411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45983.720754282411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45983.720754282411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45983.720754282411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45983.720754282411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45983.720754282411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45983.720754282411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45983.720754282411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45983.720754282411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45983.720754282411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45983.720754282411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45983.720754282411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45983.720754282411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45983.720754282411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45983.720754282411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45983.720754282411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45983.720754282411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45983.720754282411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45983.720754282411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45983.720754282411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45983.720754282411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45983.720754282411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45983.720754282411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45983.720754282411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45983.720754282411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45983.720754282411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45983.720754282411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45983.720754282411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45983.720754282411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45983.720754282411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45983.720754282411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45983.720754282411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45983.720754282411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45983.720754282411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45983.720754282411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45983.720754282411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45983.720754282411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45983.720754282411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45983.720754282411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45983.720754282411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45983.720754282411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45983.720754282411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45983.720754282411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45983.720754282411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45983.720754282411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45983.720754282411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45983.720754282411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45983.720754282411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45983.720754282411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45983.720754282411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45983.720754282411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45983.720754282411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45983.720754282411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45983.720754282411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45983.720754282411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45983.720754282411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45983.720754282411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45983.720754282411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45983.720754282411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45983.720754282411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45983.720754282411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45983.720754282411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45983.720754282411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45983.720754282411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45983.720754282411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45983.720754282411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45983.720754282411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45983.720754282411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45983.720754282411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45983.720754282411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45983.720754282411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45983.720754282411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45983.720754282411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45983.720754282411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45983.720754282411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45983.720754282411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45983.720754282411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45983.720754282411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45983.720754282411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45983.720754282411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45983.720754282411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45983.720754282411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45983.720754282411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45983.720754282411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45983.720754282411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45983.720754282411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45983.720754282411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45983.720754282411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45983.720754282411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45983.720754282411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45983.720754282411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45983.720754282411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45983.720754282411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45983.720754282411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45983.720754282411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45983.720754282411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45983.720754282411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45983.720754282411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45983.720754282411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45983.720754282411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45983.720754282411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45983.720754282411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45983.720754282411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45983.720754282411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45983.720754282411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45983.720754282411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45983.720754282411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45983.720754282411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45983.720754282411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45983.720754282411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45983.720754282411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45983.720754282411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45983.720754282411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45983.720754282411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45983.720754282411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45983.720754282411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45983.720754282411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45983.720754282411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45983.720754282411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45983.720754282411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45983.720754282411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45983.720754282411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45983.720754282411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45983.720754282411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45983.720754282411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45983.720754282411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45983.720754282411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45983.720754282411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45983.720754282411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45983.720754282411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45983.720754282411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45983.720754282411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45983.720754282411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45983.720754282411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45983.720754282411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45983.720754282411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45983.720754282411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45983.720754282411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45983.720754282411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45983.720754282411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45983.720754282411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45983.720754282411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45983.720754282411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45983.720754282411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45983.720754282411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45983.720754282411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45983.720754282411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45983.720754282411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45983.720754282411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45983.720754282411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45983.720754282411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45983.720754282411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45983.720754282411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45983.720754282411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45983.720754282411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45983.720754282411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45983.720754282411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45983.720754282411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45983.720754282411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45983.720754282411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45983.720754282411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45983.720754282411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45983.720754282411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45983.720754282411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45983.720754282411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45983.720754282411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45983.720754282411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45983.720754282411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45983.720754282411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45983.720754282411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45983.720754282411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45983.720754282411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45983.720754282411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45983.720754282411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45983.720754282411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45983.720754282411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45983.720754282411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45983.720754282411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45983.720754282411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45983.720754282411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45983.720754282411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45983.720754282411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45983.720754282411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45983.720754282411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45983.720754282411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45983.720754282411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45983.720754282411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45983.720754282411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45983.720754282411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45983.720754282411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45983.720754282411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45983.720754282411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45983.720754282411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45983.720754282411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45983.720754282411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45983.720754282411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45983.720754282411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45983.720754282411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45983.720754282411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45983.720754282411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45983.720754282411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45983.720754282411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45983.720754282411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45983.720754282411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45983.720754282411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45983.720754282411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45983.720754282411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45983.720754282411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45983.720754282411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45983.720754282411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45983.720754282411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45983.720754282411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45983.720754282411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45983.720754282411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45983.720754282411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45983.720754282411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45983.720754282411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45983.720754282411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45983.720754282411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45983.720754282411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45983.720754282411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45983.720754282411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45983.720754282411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45983.720754282411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45983.720754282411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88" ca="1" si="6">IFERROR(NOW()-F325,"")</f>
        <v>45983.720754282411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45983.720754282411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45983.720754282411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45983.720754282411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45983.720754282411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45983.720754282411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45983.720754282411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45983.720754282411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45983.720754282411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45983.720754282411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45983.720754282411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45983.720754282411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45983.720754282411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45983.720754282411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45983.720754282411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45983.720754282411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45983.720754282411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45983.720754282411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45983.720754282411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45983.720754282411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45983.720754282411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45983.720754282411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45983.720754282411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45983.720754282411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45983.720754282411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45983.720754282411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45983.720754282411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45983.720754282411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45983.720754282411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45983.720754282411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45983.720754282411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45983.720754282411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45983.720754282411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45983.720754282411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45983.720754282411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45983.720754282411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45983.720754282411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45983.720754282411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45983.720754282411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45983.720754282411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45983.720754282411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45983.720754282411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45983.720754282411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45983.720754282411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45983.720754282411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45983.720754282411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45983.720754282411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45983.720754282411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45983.720754282411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45983.720754282411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45983.720754282411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45983.720754282411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45983.720754282411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45983.720754282411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45983.720754282411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45983.720754282411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45983.720754282411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45983.720754282411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45983.720754282411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45983.720754282411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45983.720754282411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45983.720754282411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45983.720754282411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45983.720754282411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ref="G389:G434" ca="1" si="7">IFERROR(NOW()-F389,"")</f>
        <v>45983.720754282411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45983.720754282411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45983.720754282411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45983.720754282411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45983.720754282411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45983.720754282411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45983.720754282411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45983.720754282411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45983.720754282411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45983.720754282411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45983.720754282411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45983.720754282411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45983.720754282411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45983.720754282411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45983.720754282411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45983.720754282411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45983.720754282411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45983.720754282411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45983.720754282411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45983.720754282411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45983.720754282411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45983.720754282411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45983.720754282411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45983.720754282411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45983.720754282411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45983.720754282411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45983.720754282411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45983.720754282411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45983.720754282411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45983.720754282411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45983.720754282411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45983.720754282411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45983.720754282411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45983.720754282411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45983.720754282411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45983.720754282411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45983.720754282411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45983.720754282411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45983.720754282411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45983.720754282411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45983.720754282411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45983.720754282411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45983.720754282411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45983.720754282411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45983.720754282411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45983.720754282411</v>
      </c>
      <c r="H434" s="95"/>
      <c r="I434" s="113" t="str">
        <f>IFERROR(VLOOKUP(D434,DB!A:F,6,0),"")</f>
        <v/>
      </c>
      <c r="J434" s="113" t="str">
        <f>IFERROR(VLOOKUP(D434,DB!A:G,7,0),"")</f>
        <v/>
      </c>
      <c r="K434" s="97"/>
      <c r="L434" s="91" t="str">
        <f>IFERROR(VLOOKUP(D434,DB!A:I,9,0),"")</f>
        <v/>
      </c>
    </row>
  </sheetData>
  <dataValidations count="2">
    <dataValidation allowBlank="1" showInputMessage="1" showErrorMessage="1" sqref="E1" xr:uid="{A4F81451-56CC-4543-9497-104C4E44EE4B}"/>
    <dataValidation type="list" allowBlank="1" showInputMessage="1" showErrorMessage="1" sqref="E2:E4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8"/>
  <sheetViews>
    <sheetView tabSelected="1" workbookViewId="0">
      <selection activeCell="K14" sqref="K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91.888694097222469</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57.531876967594144</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35.059643171298376</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6.2059510416729609</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2.3474556712972117</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0.9522010416694684</v>
      </c>
      <c r="H7" s="128">
        <v>45982.753275462965</v>
      </c>
      <c r="I7" s="109" t="str">
        <f>IFERROR(VLOOKUP(D7,DB!A:F,6,0),"")</f>
        <v>SCECO</v>
      </c>
      <c r="J7" s="109" t="str">
        <f>IFERROR(VLOOKUP(D7,DB!A:G,7,0),"")</f>
        <v>Good</v>
      </c>
      <c r="K7" s="109" t="s">
        <v>39128</v>
      </c>
      <c r="L7" s="109" t="str">
        <f>IFERROR(VLOOKUP(D7,DB!A:I,9,0),"")</f>
        <v>Latis</v>
      </c>
    </row>
    <row r="8" spans="1:13">
      <c r="A8" s="109" t="s">
        <v>39129</v>
      </c>
      <c r="B8" s="109" t="str">
        <f>IFERROR(VLOOKUP(D8,DB!A:K,11,0),"")</f>
        <v>R5</v>
      </c>
      <c r="C8" s="109">
        <v>1</v>
      </c>
      <c r="D8" s="109" t="s">
        <v>33493</v>
      </c>
      <c r="E8" s="109" t="s">
        <v>39021</v>
      </c>
      <c r="F8" s="128">
        <v>45983.673668981479</v>
      </c>
      <c r="G8" s="111">
        <f ca="1">IFERROR(NOW()-F8,"")</f>
        <v>4.7085300931939855E-2</v>
      </c>
      <c r="H8" s="128">
        <v>45983.621157407404</v>
      </c>
      <c r="I8" s="109" t="str">
        <f>IFERROR(VLOOKUP(D8,DB!A:F,6,0),"")</f>
        <v>SCECO</v>
      </c>
      <c r="J8" s="109" t="str">
        <f>IFERROR(VLOOKUP(D8,DB!A:G,7,0),"")</f>
        <v>Dead</v>
      </c>
      <c r="K8" s="109" t="s">
        <v>39130</v>
      </c>
      <c r="L8" s="109" t="str">
        <f>IFERROR(VLOOKUP(D8,DB!A:I,9,0),"")</f>
        <v>Latis</v>
      </c>
    </row>
    <row r="9" spans="1:13">
      <c r="A9" s="109"/>
      <c r="B9" s="109" t="str">
        <f>IFERROR(VLOOKUP(D9,DB!A:K,11,0),"")</f>
        <v/>
      </c>
      <c r="C9" s="109"/>
      <c r="D9" s="109"/>
      <c r="E9" s="109"/>
      <c r="F9" s="109"/>
      <c r="G9" s="111">
        <f ca="1">IFERROR(NOW()-F9,"")</f>
        <v>45983.720754282411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45983.720754282411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45983.720754282411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45983.720754282411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45983.720754282411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45983.720754282411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45983.720754282411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45983.720754282411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45983.720754282411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45983.720754282411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45983.720754282411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45983.720754282411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45983.720754282411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45983.720754282411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45983.720754282411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45983.720754282411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45983.720754282411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45983.720754282411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45983.720754282411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45983.720754282411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45983.720754282411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45983.720754282411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45983.720754282411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45983.720754282411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45983.720754282411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45983.720754282411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45983.720754282411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45983.720754282411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45983.720754282411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45983.720754282411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45983.720754282411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45983.720754282411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45983.720754282411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45983.720754282411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45983.720754282411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45983.720754282411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45983.720754282411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45983.720754282411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45983.720754282411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45983.720754282411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45983.720754282411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45983.720754282411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45983.720754282411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45983.720754282411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45983.720754282411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45983.720754282411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45983.720754282411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45983.720754282411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45983.720754282411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45983.720754282411</v>
      </c>
      <c r="H58" s="109"/>
      <c r="I58" s="109" t="str">
        <f>IFERROR(VLOOKUP(D58,DB!A:F,6,0),"")</f>
        <v/>
      </c>
      <c r="J58" s="109" t="str">
        <f>IFERROR(VLOOKUP(D58,DB!A:G,7,0),"")</f>
        <v/>
      </c>
      <c r="K58" s="109"/>
      <c r="L58" s="109" t="str">
        <f>IFERROR(VLOOKUP(D58,DB!A:I,9,0),"")</f>
        <v/>
      </c>
    </row>
    <row r="59" spans="1:12">
      <c r="A59" s="131"/>
      <c r="B59" s="131" t="str">
        <f>IFERROR(VLOOKUP(D59,DB!A:K,11,0),"")</f>
        <v/>
      </c>
      <c r="C59" s="131"/>
      <c r="D59" s="131"/>
      <c r="E59" s="131"/>
      <c r="F59" s="132"/>
      <c r="G59" s="111">
        <f ca="1">IFERROR(NOW()-F59,"")</f>
        <v>45983.720754282411</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45983.720754282411</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45983.720754282411</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45983.720754282411</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45983.720754282411</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45983.720754282411</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45983.720754282411</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45983.720754282411</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45983.720754282411</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45983.720754282411</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45983.720754282411</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45983.720754282411</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45983.720754282411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45983.720754282411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45983.720754282411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45983.720754282411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45983.720754282411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45983.720754282411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45983.720754282411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45983.720754282411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45983.720754282411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45983.720754282411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45983.720754282411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45983.720754282411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45983.720754282411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45983.720754282411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45983.720754282411</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45983.720754282411</v>
      </c>
      <c r="H86" s="132"/>
      <c r="I86" s="131" t="str">
        <f>IFERROR(VLOOKUP(D86,DB!A:F,6,0),"")</f>
        <v/>
      </c>
      <c r="J86" s="131" t="str">
        <f>IFERROR(VLOOKUP(D86,DB!A:G,7,0),"")</f>
        <v/>
      </c>
      <c r="K86" s="131"/>
      <c r="L86" s="131" t="str">
        <f>IFERROR(VLOOKUP(D86,DB!A:I,9,0),"")</f>
        <v/>
      </c>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sheetData>
  <dataValidations count="2">
    <dataValidation allowBlank="1" showInputMessage="1" showErrorMessage="1" sqref="E1" xr:uid="{920C6338-E771-4DAE-8C89-92A9093EA4DE}"/>
    <dataValidation type="list" allowBlank="1" showInputMessage="1" showErrorMessage="1" sqref="E2:E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R6</v>
      </c>
      <c r="C2" s="120"/>
      <c r="D2" s="119" t="s">
        <v>38954</v>
      </c>
      <c r="E2" s="109"/>
      <c r="F2"/>
      <c r="G2" s="75">
        <f ca="1">IFERROR(NOW()-F2,"-")</f>
        <v>45983.720754282411</v>
      </c>
      <c r="H2" s="121"/>
      <c r="I2" s="119" t="str">
        <f>IFERROR(VLOOKUP(D2,DB!A:F,6,0),"")</f>
        <v>SCECO</v>
      </c>
      <c r="J2" s="119" t="str">
        <f>IFERROR(VLOOKUP(D2,DB!A:G,7,0),"")</f>
        <v>Vandalized</v>
      </c>
      <c r="K2" s="122" t="s">
        <v>39131</v>
      </c>
      <c r="L2" s="123" t="str">
        <f>IFERROR(VLOOKUP(D2,DB!A:I,9,0),"")</f>
        <v>Latis</v>
      </c>
    </row>
    <row r="3" spans="1:16382" ht="31.5" customHeight="1">
      <c r="A3" s="118"/>
      <c r="B3" s="119" t="str">
        <f>IFERROR(VLOOKUP(D3,DB!A:K,11,0),"")</f>
        <v/>
      </c>
      <c r="C3" s="120"/>
      <c r="D3" s="119"/>
      <c r="E3" s="109"/>
      <c r="F3" s="121"/>
      <c r="G3" s="104">
        <f ca="1">IFERROR(NOW()-F3,"-")</f>
        <v>45983.720754282411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ref="G4:G14" ca="1" si="0">IFERROR(NOW()-F4,"-")</f>
        <v>45983.720754282411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45983.720754282411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45983.720754282411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45983.720754282411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45983.720754282411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45983.720754282411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45983.720754282411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45983.720754282411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45983.720754282411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45983.720754282411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45983.720754282411</v>
      </c>
      <c r="H14" s="121"/>
      <c r="I14" s="119" t="str">
        <f>IFERROR(VLOOKUP(D14,DB!A:F,6,0),"")</f>
        <v/>
      </c>
      <c r="J14" s="119" t="str">
        <f>IFERROR(VLOOKUP(D14,DB!A:G,7,0),"")</f>
        <v/>
      </c>
      <c r="K14" s="122"/>
      <c r="L14" s="123" t="str">
        <f>IFERROR(VLOOKUP(D14,DB!A:I,9,0),"")</f>
        <v/>
      </c>
    </row>
  </sheetData>
  <dataValidations count="2">
    <dataValidation allowBlank="1" showInputMessage="1" showErrorMessage="1" sqref="E1" xr:uid="{9E1BC488-8814-4F8A-8DBE-742B3278AB71}"/>
    <dataValidation type="list" allowBlank="1" showInputMessage="1" showErrorMessage="1" sqref="E2:E1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2025-11-22T14:18:05Z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